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Munka\01 Költségvetés\180412\"/>
    </mc:Choice>
  </mc:AlternateContent>
  <bookViews>
    <workbookView xWindow="0" yWindow="0" windowWidth="20490" windowHeight="7620" tabRatio="967"/>
  </bookViews>
  <sheets>
    <sheet name="Záradék" sheetId="18" r:id="rId1"/>
    <sheet name="Összesítő" sheetId="17" r:id="rId2"/>
    <sheet name="Utólagos szigetelés" sheetId="22" r:id="rId3"/>
    <sheet name="Műanyag nyílászáró" sheetId="23" r:id="rId4"/>
    <sheet name="Lakatos szerkezetek" sheetId="24" r:id="rId5"/>
    <sheet name="Megújuló energia" sheetId="26" r:id="rId6"/>
    <sheet name="Fűtési rendszer" sheetId="25" r:id="rId7"/>
    <sheet name="Akadálymentesítés" sheetId="27" r:id="rId8"/>
  </sheets>
  <calcPr calcId="162913"/>
</workbook>
</file>

<file path=xl/calcChain.xml><?xml version="1.0" encoding="utf-8"?>
<calcChain xmlns="http://schemas.openxmlformats.org/spreadsheetml/2006/main">
  <c r="K6" i="25" l="1"/>
  <c r="J6" i="25"/>
  <c r="K5" i="25"/>
  <c r="J5" i="25"/>
  <c r="K4" i="25"/>
  <c r="J4" i="25"/>
  <c r="K3" i="25"/>
  <c r="J3" i="25"/>
  <c r="K2" i="25"/>
  <c r="J2" i="25"/>
  <c r="I6" i="25" l="1"/>
  <c r="H6" i="25"/>
  <c r="I5" i="25"/>
  <c r="H5" i="25"/>
  <c r="I4" i="25"/>
  <c r="H4" i="25"/>
  <c r="I3" i="25"/>
  <c r="H3" i="25"/>
  <c r="I2" i="25"/>
  <c r="H2" i="25"/>
  <c r="I38" i="27"/>
  <c r="H38" i="27"/>
  <c r="I37" i="27"/>
  <c r="H37" i="27"/>
  <c r="I36" i="27"/>
  <c r="H36" i="27"/>
  <c r="I25" i="22"/>
  <c r="H25" i="22"/>
  <c r="I24" i="22"/>
  <c r="H24" i="22"/>
  <c r="D23" i="22"/>
  <c r="H23" i="22" s="1"/>
  <c r="I22" i="22"/>
  <c r="H22" i="22"/>
  <c r="I21" i="22"/>
  <c r="H21" i="22"/>
  <c r="I20" i="22"/>
  <c r="H20" i="22"/>
  <c r="I19" i="22"/>
  <c r="H19" i="22"/>
  <c r="I35" i="27"/>
  <c r="H35" i="27"/>
  <c r="I34" i="27"/>
  <c r="H34" i="27"/>
  <c r="I33" i="27"/>
  <c r="H33" i="27"/>
  <c r="H32" i="27"/>
  <c r="I32" i="27"/>
  <c r="I18" i="22"/>
  <c r="H18" i="22"/>
  <c r="I17" i="22"/>
  <c r="H17" i="22"/>
  <c r="I31" i="27"/>
  <c r="H31" i="27"/>
  <c r="I30" i="27"/>
  <c r="H30" i="27"/>
  <c r="I29" i="27"/>
  <c r="H29" i="27"/>
  <c r="I28" i="27"/>
  <c r="H28" i="27"/>
  <c r="I27" i="27"/>
  <c r="H27" i="27"/>
  <c r="I26" i="27"/>
  <c r="H26" i="27"/>
  <c r="I25" i="27"/>
  <c r="H25" i="27"/>
  <c r="I24" i="27"/>
  <c r="H24" i="27"/>
  <c r="I23" i="27"/>
  <c r="H23" i="27"/>
  <c r="H9" i="22"/>
  <c r="I9" i="22"/>
  <c r="I22" i="27"/>
  <c r="H22" i="27"/>
  <c r="I21" i="27"/>
  <c r="H21" i="27"/>
  <c r="I20" i="27"/>
  <c r="H20" i="27"/>
  <c r="I19" i="27"/>
  <c r="H19" i="27"/>
  <c r="I16" i="22"/>
  <c r="H16" i="22"/>
  <c r="I15" i="22"/>
  <c r="H15" i="22"/>
  <c r="I14" i="22"/>
  <c r="H14" i="22"/>
  <c r="I13" i="22"/>
  <c r="H13" i="22"/>
  <c r="I12" i="22"/>
  <c r="H12" i="22"/>
  <c r="I11" i="22"/>
  <c r="H11" i="22"/>
  <c r="I10" i="22"/>
  <c r="H10" i="22"/>
  <c r="I8" i="22"/>
  <c r="H8" i="22"/>
  <c r="I7" i="22"/>
  <c r="H7" i="22"/>
  <c r="I6" i="22"/>
  <c r="H6" i="22"/>
  <c r="D5" i="22"/>
  <c r="I5" i="22" s="1"/>
  <c r="I18" i="27"/>
  <c r="H18" i="27"/>
  <c r="I17" i="27"/>
  <c r="H17" i="27"/>
  <c r="I16" i="27"/>
  <c r="H16" i="27"/>
  <c r="I15" i="27"/>
  <c r="H15" i="27"/>
  <c r="I14" i="27"/>
  <c r="H14" i="27"/>
  <c r="I13" i="27"/>
  <c r="H13" i="27"/>
  <c r="I12" i="27"/>
  <c r="H12" i="27"/>
  <c r="I11" i="27"/>
  <c r="H11" i="27"/>
  <c r="I10" i="27"/>
  <c r="H10" i="27"/>
  <c r="I9" i="27"/>
  <c r="H9" i="27"/>
  <c r="I8" i="27"/>
  <c r="H8" i="27"/>
  <c r="I7" i="27"/>
  <c r="H7" i="27"/>
  <c r="I6" i="27"/>
  <c r="H6" i="27"/>
  <c r="I5" i="27"/>
  <c r="H5" i="27"/>
  <c r="I4" i="22"/>
  <c r="H4" i="22"/>
  <c r="I3" i="22"/>
  <c r="H3" i="22"/>
  <c r="I4" i="27"/>
  <c r="H4" i="27"/>
  <c r="I3" i="27"/>
  <c r="H3" i="27"/>
  <c r="I2" i="22"/>
  <c r="H2" i="22"/>
  <c r="I2" i="27"/>
  <c r="H2" i="27"/>
  <c r="I2" i="26"/>
  <c r="I3" i="26" s="1"/>
  <c r="C5" i="17" s="1"/>
  <c r="H2" i="26"/>
  <c r="H3" i="26" s="1"/>
  <c r="B5" i="17" s="1"/>
  <c r="I2" i="24"/>
  <c r="I3" i="24" s="1"/>
  <c r="C4" i="17" s="1"/>
  <c r="H2" i="24"/>
  <c r="H3" i="24" s="1"/>
  <c r="B4" i="17" s="1"/>
  <c r="D4" i="17" s="1"/>
  <c r="I12" i="23"/>
  <c r="H12" i="23"/>
  <c r="I11" i="23"/>
  <c r="H11" i="23"/>
  <c r="I10" i="23"/>
  <c r="H10" i="23"/>
  <c r="I9" i="23"/>
  <c r="H9" i="23"/>
  <c r="I8" i="23"/>
  <c r="H8" i="23"/>
  <c r="I7" i="23"/>
  <c r="H7" i="23"/>
  <c r="I6" i="23"/>
  <c r="H6" i="23"/>
  <c r="I5" i="23"/>
  <c r="H5" i="23"/>
  <c r="I4" i="23"/>
  <c r="H4" i="23"/>
  <c r="I3" i="23"/>
  <c r="H3" i="23"/>
  <c r="I2" i="23"/>
  <c r="H2" i="23"/>
  <c r="I13" i="23" l="1"/>
  <c r="C3" i="17" s="1"/>
  <c r="I39" i="27"/>
  <c r="C7" i="17" s="1"/>
  <c r="D5" i="17"/>
  <c r="I23" i="22"/>
  <c r="I26" i="22" s="1"/>
  <c r="C2" i="17" s="1"/>
  <c r="H39" i="27"/>
  <c r="B7" i="17" s="1"/>
  <c r="H7" i="25"/>
  <c r="B6" i="17" s="1"/>
  <c r="I7" i="25"/>
  <c r="C6" i="17" s="1"/>
  <c r="H13" i="23"/>
  <c r="B3" i="17" s="1"/>
  <c r="F5" i="17"/>
  <c r="G5" i="17" s="1"/>
  <c r="F4" i="17"/>
  <c r="G4" i="17" s="1"/>
  <c r="H5" i="22"/>
  <c r="H26" i="22" s="1"/>
  <c r="B2" i="17" s="1"/>
  <c r="D3" i="17" l="1"/>
  <c r="F3" i="17" s="1"/>
  <c r="G3" i="17" s="1"/>
  <c r="D7" i="17"/>
  <c r="F7" i="17" s="1"/>
  <c r="G7" i="17" s="1"/>
  <c r="D6" i="17"/>
  <c r="F6" i="17" s="1"/>
  <c r="G6" i="17" s="1"/>
  <c r="C8" i="17"/>
  <c r="D29" i="18" s="1"/>
  <c r="D2" i="17"/>
  <c r="D8" i="17" l="1"/>
  <c r="F2" i="17"/>
  <c r="F8" i="17" s="1"/>
  <c r="B8" i="17"/>
  <c r="C29" i="18" s="1"/>
  <c r="G2" i="17" l="1"/>
  <c r="G8" i="17" s="1"/>
  <c r="C30" i="18" l="1"/>
  <c r="C31" i="18" l="1"/>
  <c r="C32" i="18" s="1"/>
</calcChain>
</file>

<file path=xl/sharedStrings.xml><?xml version="1.0" encoding="utf-8"?>
<sst xmlns="http://schemas.openxmlformats.org/spreadsheetml/2006/main" count="332" uniqueCount="203">
  <si>
    <t>Munkanem megnevezése</t>
  </si>
  <si>
    <t>Anyag összege</t>
  </si>
  <si>
    <t>Díj összege</t>
  </si>
  <si>
    <t>Ssz.</t>
  </si>
  <si>
    <t>Tételszám</t>
  </si>
  <si>
    <t>Tétel szövege</t>
  </si>
  <si>
    <t>Menny.</t>
  </si>
  <si>
    <t>Egység</t>
  </si>
  <si>
    <t>Anyag egységár</t>
  </si>
  <si>
    <t>Díj egységre</t>
  </si>
  <si>
    <t>Anyag összesen</t>
  </si>
  <si>
    <t>Díj összesen</t>
  </si>
  <si>
    <t>15-004-51.1</t>
  </si>
  <si>
    <t>m2</t>
  </si>
  <si>
    <t>Egyeneskarú lépcső zsaluzása, alátámasztó állvánnyal, 4,00 m magasságig, a fokok és lépcsőoldalak bezsaluzásával, fa zsaluzattal</t>
  </si>
  <si>
    <t>Munkanem összesen:</t>
  </si>
  <si>
    <t>21-003-5.1.1.3</t>
  </si>
  <si>
    <t>m3</t>
  </si>
  <si>
    <t>21-008-2.2.3</t>
  </si>
  <si>
    <t>Tömörítés bármely tömörítési osztályban gépi erővel, kis felületen, tömörségi fok: 95%</t>
  </si>
  <si>
    <t>21-011-1.1.1</t>
  </si>
  <si>
    <t>Fejtett föld felrakása szállítóeszközre, kézi erővel, elszállítással, talajosztály I-IV.</t>
  </si>
  <si>
    <t>31-000-11.1.2</t>
  </si>
  <si>
    <t>Lépcsőszerkezetek bontása, betonból, C16/20 betonminőség felett</t>
  </si>
  <si>
    <t>31-000-13.2</t>
  </si>
  <si>
    <t>Beton aljzatok, járdák bontása 10 cm vastagságig, kavicsbetonból, salakbetonból</t>
  </si>
  <si>
    <t>31-021-10.11.1.1-0232210</t>
  </si>
  <si>
    <t>32-002-1.1.1-0119903</t>
  </si>
  <si>
    <t>db</t>
  </si>
  <si>
    <t>32-002-1.1.1-0120010</t>
  </si>
  <si>
    <t>Előregyártott azonnal terhelhető nyílásáthidaló  elhelyezése (válaszfal áthidalók is), tartószerkezetre, csomóponti kötés nélkül, falazat szélességű áthidaló elemekből vagy több elem  egymás mellé sorolásával, a teherhordó falváll előkészítésével, kiegészítő hőszigetelés elhelyezése nélkül, 0,10 t/db tömegig, égetett agyag-kerámia köpenyes nyílásáthidaló POROTHERM A-10 kerámia burkolatú nyílásáthidaló, 1,00 m</t>
  </si>
  <si>
    <t>32-002-1.1.1-0120012</t>
  </si>
  <si>
    <t>Előregyártott azonnal terhelhető nyílásáthidaló  elhelyezése (válaszfal áthidalók is), tartószerkezetre, csomóponti kötés nélkül, falazat szélességű áthidaló elemekből vagy több elem  egymás mellé sorolásával, a teherhordó falváll előkészítésével, kiegészítő hőszigetelés elhelyezése nélkül, 0,10 t/db tömegig, égetett agyag-kerámia köpenyes nyílásáthidaló POROTHERM A-10 kerámia burkolatú nyílásáthidaló, 1,50 m</t>
  </si>
  <si>
    <t>33-000-21.1.1.1.1.1</t>
  </si>
  <si>
    <t>Válaszfal bontása, égetett agyag-kerámia termékekből, erősítő pillérrel vagy erősítő pillér nélkül falazva, kisméretű, mészhomok, magasított vagy nagyméretű téglából, 15 cm vastagságig, falazó, cementes mészhabarcsból falazva</t>
  </si>
  <si>
    <t>33-000-31.1.1</t>
  </si>
  <si>
    <t>Nyílásbontás, égetett-agyag kerámia teherhordó, tömör téglafalban</t>
  </si>
  <si>
    <t>33-011-1.1.2.1.2.1.2-2132106</t>
  </si>
  <si>
    <t>Válaszfal építése, égetett agyag-kerámia termékekből, nútféderes elemekből, 100 mm falvastagságban, 500x238x100 mm-es méretű válaszfallapból, falazó, meszes cementhabarcsba falazva POROTHERM 10 N+F válaszfallap, 500x238x100 mm, M 2,5 (Hf30-cm) falazó, meszes cementhabarcs</t>
  </si>
  <si>
    <t>33-091-1.1.1-2110002</t>
  </si>
  <si>
    <t>35-000-4</t>
  </si>
  <si>
    <t>Tetődeszkázat bontása</t>
  </si>
  <si>
    <t>35-002-4.2-0115003</t>
  </si>
  <si>
    <t>Páraáteresztő, vízzáró alátétfólia, alátétfedés, vagy alátétszigetelés terítése 15 cm-es átfedéssel (ellenléc külön tételben számolandó) ragasztóval vagy ragasztószalaggal folytonosítva DÖRKEN DELTA VENT-N, páraáteresztő tetőfólia, 1,5x50 m</t>
  </si>
  <si>
    <t>35-002-9-0090631</t>
  </si>
  <si>
    <t>36-002-4-0415917</t>
  </si>
  <si>
    <t>Vékonyvakolat alapozók felhordása, kézi erővel Baumit Univerzális alapozó Cikkszám: 960125, vakolt felületre</t>
  </si>
  <si>
    <t>36-003-1.1.1.1.1-0415920</t>
  </si>
  <si>
    <t>Oldalfalvakolat készítése, kézi felhordással, zsákos kiszerelésű szárazhabarcsból, sima, normál mész-cement vakolat, 1 cm vastagságban Baumit UniPutz (Uni vakolat), Cikkszám: 152203</t>
  </si>
  <si>
    <t>36-005-21.2.2.2-0415486</t>
  </si>
  <si>
    <t>Vékonyvakolatok, színvakolatok felhordása alapozott, előkészített felületre, vödrös kiszerelésű anyagból, vizes bázisú, műgyanta kötőanyagú vékonyvakolat készítése, egy rétegben, 1,5-2,5 mm-es szemcsemérettel Baumit DuoTop vakolat, kapart 1,5 mm (2 színcsoport)</t>
  </si>
  <si>
    <t>36-007-9.2-0415421</t>
  </si>
  <si>
    <t>Lábazati vakolatok; díszítő és lábazati műgyantás kötőanyagú vakolatréteg felhordása, kézi erővel, vödrös kiszerelésű anyagból Baumit MosaikTop (Baumit Mozaik) vakolat 2 mm-es szemcseméret, 24 féle szín, Cikkszám: 255201</t>
  </si>
  <si>
    <t>36-011-6-0391213</t>
  </si>
  <si>
    <t>Üvegszövet háló elhelyezése, függőleges, vízszintes, ferde vagy íves felületen Baumit felirat nélküli üvegszövet, Cikkszám: 956199</t>
  </si>
  <si>
    <t>36-011-7-0391231</t>
  </si>
  <si>
    <t>Üvegszövet háló beágyazása, függőleges, vízszintes,  ferde vagy íves felületen Baumit StarContact ragasztótapasz, Cikkszám: 156101</t>
  </si>
  <si>
    <t>36-090-4.3.3</t>
  </si>
  <si>
    <t>m</t>
  </si>
  <si>
    <t>Ablakspaletta javítása sarokösszedolgozással, 21-40 cm kiterített szélességig, hiánypótlás 25% felett</t>
  </si>
  <si>
    <t>42-000-2.1</t>
  </si>
  <si>
    <t>Lapburkolatok bontása, padlóburkolat bármely méretű kőagyag, mozaik vagy tört mozaik (NOVA) lapból</t>
  </si>
  <si>
    <t>42-000-2.2</t>
  </si>
  <si>
    <t>Lapburkolatok bontása, fal-, pillér- és oszlopburkolat, bármely méretű mozaik, kőagyag és csempe</t>
  </si>
  <si>
    <t>42-011-2.1.1.4.1-0313032</t>
  </si>
  <si>
    <t>Padlóburkolat hordozószerkezetének felületelőkészítése beltérben, beton alapfelületen önterülő felületkiegyenlítés készítése 5 mm átlagos rétegvastagságban MAPEI Ultraplan Renovation önterülő aljzatkiegyenlítő</t>
  </si>
  <si>
    <t>42-011-2.2.1.2-0314000</t>
  </si>
  <si>
    <t>Padlóburkolat hordozószerkezetének felületelőkészítése kültérben, hőterhelt felületen beton alapfelületen kenhető víz- és páraszigetelés felhordása egy rétegben,  hajlaterősítő szalag elhelyezésével MUREXIN PD 1K Profi vastagfólia</t>
  </si>
  <si>
    <t>42-012-1.1.1.1.1.2-0313021</t>
  </si>
  <si>
    <t>Fal-, pillér-, oszlopburkolat készítése beltérben, tégla, beton, vakolt alapfelületen, mázas kerámiával, kötésben vagy hálósan, 3-5 mm vtg. ragasztóba rakva, 1-10 mm fugaszélességgel, 10x10 - 20x20 cm közötti lapmérettel MAPEI Keraflex Light S1 C2TE S1 cementkötésű ragasztóhabarcs, szürke, Keracolor FF Flex fugázó, fehér</t>
  </si>
  <si>
    <t>42-022-1.1.1.2.1.1-0313021</t>
  </si>
  <si>
    <t>Padlóburkolat készítése, beltérben, tégla, beton, vakolt alapfelületen, gres, kőporcelán lappal, kötésben vagy hálósan, 3-5 mm vtg. ragasztóba rakva, 1-10 mm fugaszélességgel, 20x20 - 40x40 cm közötti lapmérettel MAPEI Keraflex Light S1 C2TE S1 cementkötésű ragasztóhabarcs, szürke, Ultracolor Plus fugázóhabarcs, fehér</t>
  </si>
  <si>
    <t>42-022-1.2.1.2.1.1-0313021</t>
  </si>
  <si>
    <t>Padlóburkolat készítése, kültérben, hőterhelt felületen, tégla, beton, vakolt alapfelületen, gres, kőporcelán lappal, kötésben vagy hálósan, 3-5 mm vtg. ragasztóba rakva, 1-10 mm fugaszélességgel, 20x20 - 40x40 cm közötti lapmérettel MAPEI Keraflex Light S1 C2TE S1 cementkötésű ragasztóhabarcs, szürke, Ultracolor Plus fugázóhabarcs, fehér</t>
  </si>
  <si>
    <t>42-022-3.2.1.1.2.1-0313021</t>
  </si>
  <si>
    <t>Lépcsőburkolat készítése, kültérben, 3-10 mm ragasztóba rakva,  1-20 mm fugaszélességgel, járólap 35 cm szélességig,  3 cm lapvastagságig, (élvédelem nélkül) gres, kőporcelán lappal, 20x20 - 40×40 cm közötti lapmérettel MAPEI Keraflex Light S1 C2TE S1 cementkötésű ragasztóhabarcs, szürke, Ultracolor Plus fugázóhabarcs, fehér</t>
  </si>
  <si>
    <t>42-022-3.2.1.2.2.1-0313021</t>
  </si>
  <si>
    <t>Lépcsőburkolat készítése, kültérben, 3-10 mm ragasztóba rakva,  1-20 mm fugaszélességgel, homloklap, tagozat nélkül, gres, kőporcelán lappal, 20x20 - 40×40 cm közötti lapmérettel MAPEI Keraflex Light S1 C2TE S1 cementkötésű ragasztóhabarcs, szürke, Ultracolor Plus fugázóhabarcs, fehér</t>
  </si>
  <si>
    <t>43-003-8.3.1-0149643</t>
  </si>
  <si>
    <t>44-000-1.1</t>
  </si>
  <si>
    <t>Fa vagy műanyag nyílászáró szerkezetek bontása, ajtó, ablak vagy kapu,</t>
  </si>
  <si>
    <t>44-001-1.1.1.1-0131046</t>
  </si>
  <si>
    <t>44-001-1.1.1.1-0131048</t>
  </si>
  <si>
    <t>44-001-1.1.1.1-0131050</t>
  </si>
  <si>
    <t>44-001-1.1.1.1-0131052</t>
  </si>
  <si>
    <t>44-011-1.1.1-0168505</t>
  </si>
  <si>
    <t>44-011-1.1.1-0168506</t>
  </si>
  <si>
    <t>44-011-1.1.1-0168508</t>
  </si>
  <si>
    <t>44-011-1.1.1-0168512</t>
  </si>
  <si>
    <t>44-011-1.1.1-0168514</t>
  </si>
  <si>
    <t>44-012-2-0212951</t>
  </si>
  <si>
    <t>Műanyag könyöklők beépítése</t>
  </si>
  <si>
    <t>45-000-2.2</t>
  </si>
  <si>
    <t>Rácsok, korlátok, kerítések bontása, csőkorlát</t>
  </si>
  <si>
    <t>45-004-2-0180301</t>
  </si>
  <si>
    <t>47-000-1.99.1.2.1.2-0415512</t>
  </si>
  <si>
    <t>Belső festéseknél felület előkészítése, részmunkák; felület glettelése zsákos kiszerelésű anyagból (alapozóval, sarokvédelemmel), bármilyen padozatú helyiségben, vakolt felületen, 1,5 mm vastagságban tagolt felületen Baumit FinoBello, gipszes glett, 0-10 mm-es vastagságban, Cikkszám: 951720</t>
  </si>
  <si>
    <t>47-010-3.1.2-0151801</t>
  </si>
  <si>
    <t>Enyhén porózus, nedvszívó, gyengén homokosodó falfelületek felületmegerősítő mélyalapozása, vizes-diszperziós mélyalapozóval, tagolt felületen Héra falfix vizes diszperziós mélyalapozó, EAN: 5995061648627</t>
  </si>
  <si>
    <t>47-011-15.1.1.2-0151171</t>
  </si>
  <si>
    <t>Diszperziós festés műanyag bázisú vizes-diszperziós  fehér vagy gyárilag színezett festékkel, új vagy régi lekapart, előkészített alapfelületen, vakolaton, két rétegben, tagolt sima felületen Héra diszperziós belső falfesték, fehér, EAN: 5995061999118</t>
  </si>
  <si>
    <t>48-007-41.1.5.1-0090104</t>
  </si>
  <si>
    <t>Födém; Padló hőszigetelő anyag elhelyezése, vízszintes felületen, nem járható födémre, szálas szigetelő anyaggal (üveggyapot, kőzetgyapot) kőzetgyapot tábla, 100 mm vastag</t>
  </si>
  <si>
    <t>48-007-41.1.5.1-0090108</t>
  </si>
  <si>
    <t>Födém; Padló hőszigetelő anyag elhelyezése, vízszintes felületen, nem járható födémre, szálas szigetelő anyaggal (üveggyapot, kőzetgyapot) kőzetgyapot tábla, 150 mm vastag</t>
  </si>
  <si>
    <t>48-010-1.1.2.2-0113313</t>
  </si>
  <si>
    <t>Homlokzati hőszigetelés, üvegszövetháló-erősítéssel,(mechanikai rögzítés, felületi zárás valamint kiegészítő profilok külön tételben szerepelnek), egyenes él-képzésű, normál homlokzati EPS hőszigetelő lapokkal, ragasztóporból képzett ragasztóba, tagolt sík, függőleges falon AUSTROTHERM AT H80 homlokzati hőszigetelő lemez,1000x500x150 mm</t>
  </si>
  <si>
    <t>48-010-1.3.1.2-0118007</t>
  </si>
  <si>
    <t>48-021-1.51.2.3.1</t>
  </si>
  <si>
    <t>Szigetelések rögzítése; Hőszigetelő táblák pontszerű mechanikai rögzítése, homlokzaton, vázkerámia vagy pórusbeton aljzatszerkezethez, MASTERPLAST Thermomaster D-H 215 mm, fém beütőszeges tárcsás dübel</t>
  </si>
  <si>
    <t>62-002-21.3-0617721</t>
  </si>
  <si>
    <t>Egyéb használatos szegélykövek, út és körforgalom szegélyek készítése, alapárok kiemeléssel, betonalappal, 100 cm hosszú elemekből SEMMELROCK kerti szegély 100x25x5 cm, szürke</t>
  </si>
  <si>
    <t>62-003-6-0110765</t>
  </si>
  <si>
    <t>Térburkolathoz fagyálló, teherhordó alap készítése, 20 cm vastagságban Zúzottkő, Z 35/55 Mészkő és Dolomit</t>
  </si>
  <si>
    <t>62-003-51.2-0617101</t>
  </si>
  <si>
    <t>Térburkolat készítése rendszerkövekből  6 cm-es vastagsággal, 10x10x6 - 40x40x6 cm közötti méretekben SEMMELROCK Citytop 10x20x6 cm</t>
  </si>
  <si>
    <t>Összesen:</t>
  </si>
  <si>
    <t xml:space="preserve">                                       </t>
  </si>
  <si>
    <t>Költségvetés főösszesítő</t>
  </si>
  <si>
    <t>Megnevezés</t>
  </si>
  <si>
    <t>Anyagköltség</t>
  </si>
  <si>
    <t>Díjköltség</t>
  </si>
  <si>
    <t>Aláírás</t>
  </si>
  <si>
    <t>KÖLTSÉGVETÉS</t>
  </si>
  <si>
    <t>Építmény közvetlen költségei</t>
  </si>
  <si>
    <t>NETTÓ:</t>
  </si>
  <si>
    <t>ÁFA:</t>
  </si>
  <si>
    <t>BRUTTÓ:</t>
  </si>
  <si>
    <r>
      <t>m</t>
    </r>
    <r>
      <rPr>
        <vertAlign val="superscript"/>
        <sz val="11"/>
        <color indexed="8"/>
        <rFont val="Tw Cen MT Condensed"/>
        <family val="2"/>
        <charset val="238"/>
      </rPr>
      <t>2</t>
    </r>
  </si>
  <si>
    <r>
      <t>Lépcső készítése vasbetonból, X0v(H), XC1, XC2, XC3 környezeti osztályú, kissé képlékeny vagy képlékeny konzisztenciájú betonból, helyszíni keveréssel, kézi bedolgozással és vibrátoros tömörítéssel C20/25 - X0v(H) képlékeny kavicsbeton keverék CEM 32,5 pc. D</t>
    </r>
    <r>
      <rPr>
        <vertAlign val="subscript"/>
        <sz val="11"/>
        <color indexed="8"/>
        <rFont val="Tw Cen MT Condensed"/>
        <family val="2"/>
        <charset val="238"/>
      </rPr>
      <t>max</t>
    </r>
    <r>
      <rPr>
        <sz val="11"/>
        <color indexed="8"/>
        <rFont val="Tw Cen MT Condensed"/>
        <family val="2"/>
        <charset val="238"/>
      </rPr>
      <t xml:space="preserve"> = 16 mm, m = 6,6 finomsági modulussal</t>
    </r>
  </si>
  <si>
    <r>
      <t>Munkaárok földkiemelése közművesített területen, kézi erővel, bármely konzisztenciájú talajban, dúcolás nélkül, 2,0 m</t>
    </r>
    <r>
      <rPr>
        <vertAlign val="superscript"/>
        <sz val="11"/>
        <color indexed="8"/>
        <rFont val="Tw Cen MT Condensed"/>
        <family val="2"/>
        <charset val="238"/>
      </rPr>
      <t>2</t>
    </r>
    <r>
      <rPr>
        <sz val="11"/>
        <color indexed="8"/>
        <rFont val="Tw Cen MT Condensed"/>
        <family val="2"/>
        <charset val="238"/>
      </rPr>
      <t xml:space="preserve"> szelvényig, IV. talajosztály</t>
    </r>
  </si>
  <si>
    <t>Homlokzati csőállvány állítása állványcsőből mint munkaállvány, szintenkénti pallóterítéssel, korláttal, lábdeszkával, kétlábas, 0,60-0,90 m padlószélességgel, munkapadló távolság 2,00 m, 2,00 kN/m˛ terhelhetőséggel, állványépítés MSZ és alkalmazástechnikai kézikönyv szerint, 6,00 m munkapadló magasságig</t>
  </si>
  <si>
    <t>15-012-6.1</t>
  </si>
  <si>
    <t>Építési törmelék konténeres elszállítása,  törmelék konténerbe rakásával, 10 m3</t>
  </si>
  <si>
    <t>21-012-010</t>
  </si>
  <si>
    <t>Teherhordó és kitöltő falazat, égetett agyag-kerámia termékekből, tokok körülfalazása bontott nyílásban, 300 mm vastag falban, Kisméretű tömör tégla 250x120x65 mm I.o. Hf5-mc, falazó, cementes mészhabarcs</t>
  </si>
  <si>
    <t>Belső oldali páratechnikai rendszer készítése, 15 cm-es átfedéssel belső oldali párazáró fólia</t>
  </si>
  <si>
    <t>Utólagos nyíláskiváltás acél áthidaló gerendával, IPE120 tömörszelvényű nyíláskiváltó, h= 1,30 m</t>
  </si>
  <si>
    <t>Cím: 3929 TISZALADÁNY, KOSSUTH ÚT 53.</t>
  </si>
  <si>
    <t>Név : TISZALADÁNY KÖZSÉG ÖNKORMÁNYZATA</t>
  </si>
  <si>
    <t>A megvalósulás helye: 3929 TISZALADÁNY, KOSSUTH LAJOS UTCA 54. HRSZ.:294</t>
  </si>
  <si>
    <t>A munka megnevezése: ÁLTALÁNOS ISKOLA ÉS ÓVODA ENERGETIKAI KORSZERŰSÍTÉSE</t>
  </si>
  <si>
    <t>23-003-3-0222210</t>
  </si>
  <si>
    <t>Vasbeton sáv-, talp-, lemez- vagy gerendaalap készítése helyszínen kevert .....minőségű betonból C16/20 - X0v(H) képlékeny kavicsbeton keverék CEM 32,5 pc. Dçmax = 16 mm, m = 6,6 finomsági modulussal</t>
  </si>
  <si>
    <t>33-001-1.3.4.4.1</t>
  </si>
  <si>
    <t>36-005-21.2.2.2-0415485</t>
  </si>
  <si>
    <t>Vékonyvakolatok, színvakolatok felhordása alapozott, előkészített felületre, vödrös kiszerelésű anyagból, vizes bázisú, műgyanta kötőanyagú vékonyvakolat készítése, egy rétegben, 1,5-2,5 mm-es szemcsemérettel Baumit DuoTop vakolat, kapart 1,5 mm (fehér)</t>
  </si>
  <si>
    <t>36-007-9.1.1-0415939</t>
  </si>
  <si>
    <t>Lábazati vakolatok; lábazati alapvakolat felhordása kézi erővel, 2 cm vastagságban Baumit SockelPutz Lábazati alapvakolat</t>
  </si>
  <si>
    <t>Ablak- vagy szemöldökpárkány színes műanyagbevonatú horganyzott acéllemezből, 50 cm kiterített szélességig LINDAB Seamline FOP szegély tűzihorganyzott acél + Classic bevonat, standard színben, 0,6 mm vtg., kiterített szélesség: 301-350 mm</t>
  </si>
  <si>
    <t>36-090-1.1.3-0550040</t>
  </si>
  <si>
    <t>Vakolatjavítás oldalfalon, tégla-, beton-, kőfelületen vagy építőlemezen, a meglazult, sérült vakolat előzetes leverésével, hiánypótlás 25% felett Hvb8-mc, beltéri, vakoló cementes mészhabarcs mészpéppel</t>
  </si>
  <si>
    <t>35-002-5.1-0095132</t>
  </si>
  <si>
    <t>Páraáteresztő, vízzáró szellőzőszőnyeg elhelyezése deszkaborításon, sík fémlemezfedés alá, átlapolva, öntapadó ragasztócsíkkal BAUDER TOP DIFUTEX NSK bitumens alátétlemez, öntapadó illesztőcsík, diffúziónyitott</t>
  </si>
  <si>
    <t>43-001-2.1.2-0992008</t>
  </si>
  <si>
    <t>Sima fémlemez fedés készítése lemezszalagból, kettős állókorcos kivitelben, 30°-ig, 100 m˛-ig, 550 mm korctávolság felett LINDAB Seamline PLX bontatlan tekercslemez 670x79000x0,6 mm, tűzihorganyzott acél + Elite bevonat, standard színben</t>
  </si>
  <si>
    <t>Konszignácós jel: L-1
Rámpakorlát elhelyezése fészekbe vagy kőcsavaros rögzítéssel, akadálymentes előírásoknak megfelelően, Acélcső korlát, 50 mm átmérőjű kézfogóval, kontrasztos felületképzéssel</t>
  </si>
  <si>
    <t>Konszignációs jel: BA-01
Fa beltéri nyílászárók elhelyezése, előre kihagyott falnyílásba, utólagos elhelyezéssel, tömítéssel, szerelvényezve, finom beállítással, keményhéjszerkezetes ajtó, 6,00 m kerületig Beltéri ajtó, egyszárnyú, kilinccsel, 110x205 cm</t>
  </si>
  <si>
    <t>Konszignációs jel: BA-02
Fa beltéri nyílászárók elhelyezése, előre kihagyott falnyílásba, utólagos elhelyezéssel, tömítéssel, szerelvényezve, finom beállítással, keményhéjszerkezetes ajtó, 6,00 m kerületig Beltéri ajtó, egyszárnyú, kilinccsel, 110x205 cm, konszignáció szerinti kialakításban</t>
  </si>
  <si>
    <t>Konszignációs jel: BA-03
Fa beltéri nyílászárók elhelyezése, előre kihagyott falnyílásba, utólagos elhelyezéssel, tömítéssel, szerelvényezve, finom beállítással, keményhéjszerkezetes ajtó, 6,00 m kerületig Beltéri ajtó, egyszárnyú, kilinccsel, 110x205 cm, konszignáció szerinti kialakításban</t>
  </si>
  <si>
    <t>Konszignációs jel: BA-04
Fa beltéri nyílászárók elhelyezése, előre kihagyott falnyílásba, utólagos elhelyezéssel, tömítéssel, szerelvényezve, finom beállítással, keményhéjszerkezetes ajtó, 6,00 m kerületig Beltéri ajtó, egyszárnyú, kilinccsel, 75x205 cm, konszignáció szerinti kialakításban</t>
  </si>
  <si>
    <t>31-021-4.1.1-0232210</t>
  </si>
  <si>
    <t>Sík vasbeton lemez készítése, 15°-os hajlásszögig, X0v(H), XC1, XC2, XC3 környezeti osztályú, kissé képlékeny vagy képlékeny konzisztenciájú betonból, kézi erővel, vibrátoros tömörítéssel, 15 cm vastagságig C20/25 - X0v(H) képlékeny kavicsbeton keverék CEM 32,5 pc. Dçmax = 16 mm</t>
  </si>
  <si>
    <t>Teherhordó és kitöltő falazat készítése, beton, könnyűbeton falazóblokk vagy zsaluzóelem termékekből, 200 mm falvastagságban, 200x500x230 mm-es méretű beton zsaluzóelemből, kitöltő betonnal, betonacél beépítéssel Leier ZS 20-as zsaluzóelem, 200/500/230 mm, C16/20-16/kissé képlékeny kavicsbeton, B 60.40:10 mm átmérőjű betonacél</t>
  </si>
  <si>
    <t>Előregyártott nyers, homlokzati dekorprofil elhelyezése, szálakban, párkányok, tagozatok, díszek kialakításához, 5 cm profilvastagságig, egyedi homlokzati díszítőprofil, homlokzati díszítőelemmel</t>
  </si>
  <si>
    <t>36-009-19.1.1-0153464</t>
  </si>
  <si>
    <t>48-010-1.1.2.2-0113312</t>
  </si>
  <si>
    <t>Homlokzati hőszigetelés, üvegszövetháló-erősítéssel,(mechanikai rögzítés, felületi zárás valamint kiegészítő profilok külön tételben szerepelnek), egyenes él-képzésű, normál homlokzati EPS hőszigetelő lapokkal, ragasztóporból képzett ragasztóba, tagolt sík, függőleges falon AUSTROTHERM AT H80 homlokzati hőszigetelő lemez,1000x500x120 mm</t>
  </si>
  <si>
    <t>31-015-4.3.2</t>
  </si>
  <si>
    <t>Gépészeti vezetékek nyomvonalán komplett padlórétegrend helyreállítás</t>
  </si>
  <si>
    <t>Homlokzati hőszigetelés, üvegszövetháló-erősítéssel,(mechanikai rögzítés, felületi zárás valamint kiegészítő profilok külön tételben szerepelnek), egyenes él-képzésű, érdesített XPS hőszigetelő lapokkal, ragasztóporból képzett ragasztóba, tagolt sík, függőleges falon AUSTROTHERM Expert XPS extrudált polisztirolhab lemez, 1250x600x120 mm</t>
  </si>
  <si>
    <t>48-010-1.3.1.2-0118006</t>
  </si>
  <si>
    <t>Homlokzati hőszigetelés, üvegszövetháló-erősítéssel,(mechanikai rögzítés, felületi zárás valamint kiegészítő profilok külön tételben szerepelnek), egyenes él-képzésű, érdesített XPS hőszigetelő lapokkal, ragasztóporból képzett ragasztóba, tagolt sík, függőleges falon AUSTROTHERM Expert XPS extrudált polisztirolhab lemez, 1250x600x150 mm</t>
  </si>
  <si>
    <t>Konszignációs jel: KA-01
Műanyag kültéri nyílászárók elhelyezése előre kihagyott falnyílásba, hőszigetelt, fokozott légzárású bejárati ajtó, tömítéssel, szerelvényezve, finom beállítással, kifelé nyíló tömör egyszárnyú bejárati ajtó, PVC profil, Uw&lt;1,10 W/m2K, mérete: 105 x 200 cm, konszignáció szerinti kialakításban</t>
  </si>
  <si>
    <t>Konszignációs jel: KA-03
Műanyag kültéri nyílászárók elhelyezése előre kihagyott falnyílásba, hőszigetelt, fokozott légzárású bejárati ajtó, tömítéssel, szerelvényezve, finom beállítással, nyíló üvegezett asszimetrikus kétszárnyú bejárati ajtó, felülvilágítóval, PVC profil, Uw&lt;1,10 W/m2K, mérete: 182 x 280 cm akadálymentes előírásoknak megfeleő, konszignáció szerinti kialakításban</t>
  </si>
  <si>
    <t>Konszignációs jel: KA-02
Műanyag kültéri nyílászárók, hőszigetelt, fokozott légzárású oldalvilágító elhelyezése előre kihagyott falnyílásba, tömítéssel, szerelvényezve, finombeállítással, 4,00 m kerület felett, egyszárnyú, bukó-nyíló ablak, PVC profil, Uw&lt;1,10 W/m2K, mérete: 41 x 280 cm, konszignáció szerinti kialakításban</t>
  </si>
  <si>
    <t>Konszignációs jel: AB-01
Műanyag kültéri nyílászárók, hőszigetelt, fokozott légzárású ablak elhelyezése előre kihagyott falnyílásba, tömítéssel, szerelvényezve, finombeállítással, 4,00 m kerület felett, kétszárnyú vagy többszárnyú ablak, PVC profil, Uw&lt;1,1 0 W/m2K, mérete: 187 x 217 cm, konszignáció szerinti kialakításban</t>
  </si>
  <si>
    <t>Konszignációs jel: AB-02
Műanyag kültéri nyílászárók, hőszigetelt, fokozott légzárású ablak elhelyezése előre kihagyott falnyílásba, tömítéssel, szerelvényezve, finombeállítással, 4,00 m kerület alatt, kétszárnyú vagy többszárnyú ablak, PVC profil, Uw&lt;1,1 0 W/m2K, mérete: 60 x 80 cm, konszignáció szerinti kialakításban</t>
  </si>
  <si>
    <t>75-090-2.1</t>
  </si>
  <si>
    <t>Komplett napelemes (fotovoltaikus) rendszerek telepítése, villamos hálózatra kapcsolása, mono vagy polikristályos napelemes rendszer, magastetőre telepítve kompletten, 1 kWp rendszer egységből építve, 5 kWp teljesítményig, mely tartalmaz Solar tehnika napelem modult tetősíkból kiemelt tartószerkezeten, hálózati invertert, szolár kábel szettet és megfelelő keresztmetszetű AC oldali kábelezést védőcsőben ill. kábelcsatornában, szerelvényeket, DC és AC oldali túláram és túlfeszültség védelmet.</t>
  </si>
  <si>
    <t>36-009-20.1.1-0153464</t>
  </si>
  <si>
    <t>Formahabosított polisztirolból homlokzati felirat készítése, szöveg: DARVAS JÓZSEF ÁLTALÁNOS ISKOLA</t>
  </si>
  <si>
    <t>kts</t>
  </si>
  <si>
    <t>82-000-001</t>
  </si>
  <si>
    <t>82-000-002</t>
  </si>
  <si>
    <t>82-001-001</t>
  </si>
  <si>
    <t>Épületgépészeti szerelvények és szaniterek bontása az átalakításra kerülő vizesblokki részen</t>
  </si>
  <si>
    <t>Épületgépészeti csővezetékek (szennyvíz, víz) szükségszerinti bontása az átalakításra kerülő vizesblokki részen</t>
  </si>
  <si>
    <t>Épületgépészeti csővezetékek (szennyvíz, víz) kiépítése a szükséges szerelvényekkel az átalakításra kerülő vizesblokki részen</t>
  </si>
  <si>
    <t>Előzetesen elbontott, meglévő épületgépészeti szerelvények és szaniterek visszaépítése, szükség szerinti pótlással az átalakításra kerülő vizesblokki részen</t>
  </si>
  <si>
    <t>Komplett akadálymente vizesblokk kialakítása, épületgépészeti szerelvényekkel és szanitereekel, valamint akadálymentes követelmények szerinti kapaszkodókkal és piperetárgyakkal</t>
  </si>
  <si>
    <t>82-001-002</t>
  </si>
  <si>
    <t>82-001-003</t>
  </si>
  <si>
    <t>Utólagos szigetelés</t>
  </si>
  <si>
    <t>Műanyag nyílászáró</t>
  </si>
  <si>
    <t>Fém nyílászáró</t>
  </si>
  <si>
    <t>Fűtési rendszer</t>
  </si>
  <si>
    <t>Akadálymentesítés</t>
  </si>
  <si>
    <t>Megújuló energia</t>
  </si>
  <si>
    <t>Nettó</t>
  </si>
  <si>
    <t>ÁFA</t>
  </si>
  <si>
    <t>BRUTTÓ</t>
  </si>
  <si>
    <t>-ÁRAZATLAN-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</si>
</sst>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7" x14ac:knownFonts="1">
    <font>
      <sz val="12"/>
      <color theme="1"/>
      <name val="Tw Cen MT Condensed"/>
      <family val="2"/>
      <charset val="238"/>
    </font>
    <font>
      <sz val="12"/>
      <color theme="1"/>
      <name val="Tw Cen MT Condensed"/>
      <family val="2"/>
      <charset val="238"/>
    </font>
    <font>
      <b/>
      <sz val="12"/>
      <color theme="1"/>
      <name val="Tw Cen MT Condensed"/>
      <family val="2"/>
      <charset val="238"/>
    </font>
    <font>
      <b/>
      <sz val="10"/>
      <color theme="1"/>
      <name val="Arial Narrow"/>
      <family val="2"/>
      <charset val="238"/>
    </font>
    <font>
      <sz val="10"/>
      <color theme="1"/>
      <name val="Arial Narrow"/>
      <family val="2"/>
      <charset val="238"/>
    </font>
    <font>
      <b/>
      <sz val="10"/>
      <color theme="1"/>
      <name val="Tw Cen MT Condensed"/>
      <family val="2"/>
      <charset val="238"/>
    </font>
    <font>
      <sz val="11"/>
      <color theme="1"/>
      <name val="Tw Cen MT Condensed"/>
      <family val="2"/>
      <charset val="238"/>
    </font>
    <font>
      <b/>
      <sz val="24"/>
      <color theme="1"/>
      <name val="Tw Cen MT Condensed"/>
      <family val="2"/>
      <charset val="238"/>
    </font>
    <font>
      <b/>
      <sz val="20"/>
      <color theme="1"/>
      <name val="Tw Cen MT Condensed"/>
      <family val="2"/>
      <charset val="238"/>
    </font>
    <font>
      <sz val="10"/>
      <color theme="1"/>
      <name val="Tw Cen MT Condensed"/>
      <family val="2"/>
      <charset val="238"/>
    </font>
    <font>
      <sz val="12"/>
      <color theme="1"/>
      <name val="Tw Cen MT Condensed Extra Bold"/>
      <family val="2"/>
      <charset val="238"/>
    </font>
    <font>
      <b/>
      <sz val="11"/>
      <color theme="1"/>
      <name val="Tw Cen MT Condensed"/>
      <family val="2"/>
      <charset val="238"/>
    </font>
    <font>
      <vertAlign val="superscript"/>
      <sz val="11"/>
      <color indexed="8"/>
      <name val="Tw Cen MT Condensed"/>
      <family val="2"/>
      <charset val="238"/>
    </font>
    <font>
      <sz val="11"/>
      <color indexed="8"/>
      <name val="Tw Cen MT Condensed"/>
      <family val="2"/>
      <charset val="238"/>
    </font>
    <font>
      <vertAlign val="subscript"/>
      <sz val="11"/>
      <color indexed="8"/>
      <name val="Tw Cen MT Condensed"/>
      <family val="2"/>
      <charset val="238"/>
    </font>
    <font>
      <sz val="12"/>
      <color rgb="FFFF0000"/>
      <name val="Tw Cen MT Condensed"/>
      <family val="2"/>
      <charset val="238"/>
    </font>
    <font>
      <sz val="11"/>
      <color rgb="FFFF0000"/>
      <name val="Tw Cen MT Condensed"/>
      <family val="2"/>
      <charset val="238"/>
    </font>
  </fonts>
  <fills count="5">
    <fill>
      <patternFill patternType="none"/>
    </fill>
    <fill>
      <patternFill patternType="gray125"/>
    </fill>
    <fill>
      <patternFill patternType="solid">
        <fgColor rgb="FF009696"/>
        <bgColor indexed="64"/>
      </patternFill>
    </fill>
    <fill>
      <patternFill patternType="solid">
        <fgColor theme="0" tint="-0.249977111117893"/>
        <bgColor indexed="64"/>
      </patternFill>
    </fill>
    <fill>
      <patternFill patternType="solid">
        <fgColor theme="0" tint="-0.14999847407452621"/>
        <bgColor indexed="64"/>
      </patternFill>
    </fill>
  </fills>
  <borders count="36">
    <border>
      <left/>
      <right/>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style="medium">
        <color indexed="64"/>
      </bottom>
      <diagonal/>
    </border>
    <border>
      <left style="hair">
        <color auto="1"/>
      </left>
      <right style="hair">
        <color auto="1"/>
      </right>
      <top style="hair">
        <color auto="1"/>
      </top>
      <bottom style="hair">
        <color auto="1"/>
      </bottom>
      <diagonal/>
    </border>
    <border>
      <left style="medium">
        <color indexed="64"/>
      </left>
      <right style="hair">
        <color auto="1"/>
      </right>
      <top style="medium">
        <color indexed="64"/>
      </top>
      <bottom style="hair">
        <color auto="1"/>
      </bottom>
      <diagonal/>
    </border>
    <border>
      <left style="hair">
        <color auto="1"/>
      </left>
      <right style="hair">
        <color auto="1"/>
      </right>
      <top style="medium">
        <color indexed="64"/>
      </top>
      <bottom style="hair">
        <color auto="1"/>
      </bottom>
      <diagonal/>
    </border>
    <border>
      <left style="medium">
        <color indexed="64"/>
      </left>
      <right style="hair">
        <color auto="1"/>
      </right>
      <top style="hair">
        <color auto="1"/>
      </top>
      <bottom style="hair">
        <color auto="1"/>
      </bottom>
      <diagonal/>
    </border>
    <border>
      <left style="medium">
        <color indexed="64"/>
      </left>
      <right style="hair">
        <color auto="1"/>
      </right>
      <top style="medium">
        <color indexed="64"/>
      </top>
      <bottom style="medium">
        <color indexed="64"/>
      </bottom>
      <diagonal/>
    </border>
    <border>
      <left style="hair">
        <color auto="1"/>
      </left>
      <right style="hair">
        <color auto="1"/>
      </right>
      <top style="medium">
        <color indexed="64"/>
      </top>
      <bottom style="medium">
        <color indexed="64"/>
      </bottom>
      <diagonal/>
    </border>
    <border>
      <left style="hair">
        <color auto="1"/>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hair">
        <color auto="1"/>
      </left>
      <right style="hair">
        <color auto="1"/>
      </right>
      <top style="hair">
        <color auto="1"/>
      </top>
      <bottom style="medium">
        <color indexed="64"/>
      </bottom>
      <diagonal/>
    </border>
    <border>
      <left style="hair">
        <color auto="1"/>
      </left>
      <right style="hair">
        <color auto="1"/>
      </right>
      <top style="medium">
        <color indexed="64"/>
      </top>
      <bottom/>
      <diagonal/>
    </border>
    <border>
      <left style="thin">
        <color indexed="64"/>
      </left>
      <right style="medium">
        <color indexed="64"/>
      </right>
      <top style="medium">
        <color indexed="64"/>
      </top>
      <bottom style="medium">
        <color indexed="64"/>
      </bottom>
      <diagonal/>
    </border>
    <border>
      <left style="hair">
        <color auto="1"/>
      </left>
      <right style="medium">
        <color indexed="64"/>
      </right>
      <top style="medium">
        <color indexed="64"/>
      </top>
      <bottom style="hair">
        <color auto="1"/>
      </bottom>
      <diagonal/>
    </border>
    <border>
      <left style="hair">
        <color auto="1"/>
      </left>
      <right style="medium">
        <color indexed="64"/>
      </right>
      <top style="hair">
        <color auto="1"/>
      </top>
      <bottom style="hair">
        <color auto="1"/>
      </bottom>
      <diagonal/>
    </border>
    <border>
      <left style="hair">
        <color auto="1"/>
      </left>
      <right style="medium">
        <color indexed="64"/>
      </right>
      <top style="hair">
        <color auto="1"/>
      </top>
      <bottom style="medium">
        <color indexed="64"/>
      </bottom>
      <diagonal/>
    </border>
  </borders>
  <cellStyleXfs count="2">
    <xf numFmtId="0" fontId="0" fillId="0" borderId="0"/>
    <xf numFmtId="9" fontId="1" fillId="0" borderId="0" applyFont="0" applyFill="0" applyBorder="0" applyAlignment="0" applyProtection="0"/>
  </cellStyleXfs>
  <cellXfs count="119">
    <xf numFmtId="0" fontId="0" fillId="0" borderId="0" xfId="0"/>
    <xf numFmtId="0" fontId="0" fillId="0" borderId="0" xfId="0" applyFont="1" applyAlignment="1">
      <alignment vertical="top"/>
    </xf>
    <xf numFmtId="0" fontId="3" fillId="0" borderId="0" xfId="0" applyFont="1" applyAlignment="1">
      <alignment vertical="top"/>
    </xf>
    <xf numFmtId="0" fontId="4" fillId="0" borderId="0" xfId="0" applyFont="1" applyAlignment="1">
      <alignment vertical="top"/>
    </xf>
    <xf numFmtId="0" fontId="9" fillId="0" borderId="7" xfId="0" applyFont="1" applyBorder="1" applyAlignment="1">
      <alignment vertical="top"/>
    </xf>
    <xf numFmtId="0" fontId="6" fillId="0" borderId="0" xfId="0" applyFont="1" applyBorder="1" applyAlignment="1">
      <alignment vertical="top"/>
    </xf>
    <xf numFmtId="0" fontId="6" fillId="0" borderId="8" xfId="0" applyFont="1" applyBorder="1" applyAlignment="1">
      <alignment vertical="top"/>
    </xf>
    <xf numFmtId="0" fontId="2" fillId="0" borderId="7" xfId="0" applyFont="1" applyBorder="1" applyAlignment="1">
      <alignment vertical="top"/>
    </xf>
    <xf numFmtId="0" fontId="2" fillId="0" borderId="0" xfId="0" applyFont="1" applyBorder="1" applyAlignment="1">
      <alignment vertical="top"/>
    </xf>
    <xf numFmtId="0" fontId="2" fillId="0" borderId="8" xfId="0" applyFont="1" applyBorder="1" applyAlignment="1">
      <alignment vertical="top"/>
    </xf>
    <xf numFmtId="0" fontId="10" fillId="0" borderId="7" xfId="0" applyFont="1" applyBorder="1" applyAlignment="1">
      <alignment horizontal="left"/>
    </xf>
    <xf numFmtId="0" fontId="2" fillId="0" borderId="9" xfId="0" applyFont="1" applyBorder="1" applyAlignment="1">
      <alignment vertical="top"/>
    </xf>
    <xf numFmtId="0" fontId="2" fillId="0" borderId="10" xfId="0" applyFont="1" applyBorder="1" applyAlignment="1">
      <alignment vertical="top"/>
    </xf>
    <xf numFmtId="0" fontId="2" fillId="0" borderId="10" xfId="0" applyFont="1" applyBorder="1" applyAlignment="1">
      <alignment horizontal="right" vertical="top"/>
    </xf>
    <xf numFmtId="0" fontId="2" fillId="0" borderId="11" xfId="0" applyFont="1" applyBorder="1" applyAlignment="1">
      <alignment horizontal="right" vertical="top"/>
    </xf>
    <xf numFmtId="0" fontId="2" fillId="0" borderId="12" xfId="0" applyFont="1" applyBorder="1" applyAlignment="1">
      <alignment vertical="top"/>
    </xf>
    <xf numFmtId="0" fontId="2" fillId="0" borderId="2" xfId="0" applyFont="1" applyBorder="1" applyAlignment="1">
      <alignment vertical="top"/>
    </xf>
    <xf numFmtId="3" fontId="2" fillId="0" borderId="2" xfId="0" applyNumberFormat="1" applyFont="1" applyBorder="1" applyAlignment="1">
      <alignment vertical="top"/>
    </xf>
    <xf numFmtId="3" fontId="2" fillId="0" borderId="13" xfId="0" applyNumberFormat="1" applyFont="1" applyBorder="1" applyAlignment="1">
      <alignment vertical="top"/>
    </xf>
    <xf numFmtId="0" fontId="2" fillId="3" borderId="14" xfId="0" applyFont="1" applyFill="1" applyBorder="1" applyAlignment="1">
      <alignment vertical="top"/>
    </xf>
    <xf numFmtId="0" fontId="2" fillId="3" borderId="1" xfId="0" applyFont="1" applyFill="1" applyBorder="1" applyAlignment="1">
      <alignment vertical="top"/>
    </xf>
    <xf numFmtId="0" fontId="1" fillId="0" borderId="12" xfId="0" applyFont="1" applyBorder="1" applyAlignment="1">
      <alignment vertical="top"/>
    </xf>
    <xf numFmtId="9" fontId="1" fillId="0" borderId="2" xfId="0" applyNumberFormat="1" applyFont="1" applyBorder="1" applyAlignment="1">
      <alignment vertical="top"/>
    </xf>
    <xf numFmtId="0" fontId="2" fillId="3" borderId="16" xfId="0" applyFont="1" applyFill="1" applyBorder="1" applyAlignment="1">
      <alignment vertical="top"/>
    </xf>
    <xf numFmtId="0" fontId="2" fillId="3" borderId="17" xfId="0" applyFont="1" applyFill="1" applyBorder="1" applyAlignment="1">
      <alignment vertical="top"/>
    </xf>
    <xf numFmtId="0" fontId="2" fillId="0" borderId="7" xfId="0" applyFont="1" applyBorder="1" applyAlignment="1">
      <alignment horizontal="left" vertical="top"/>
    </xf>
    <xf numFmtId="0" fontId="2" fillId="0" borderId="16" xfId="0" applyFont="1" applyBorder="1" applyAlignment="1">
      <alignment vertical="top"/>
    </xf>
    <xf numFmtId="0" fontId="2" fillId="0" borderId="17" xfId="0" applyFont="1" applyBorder="1" applyAlignment="1">
      <alignment vertical="top"/>
    </xf>
    <xf numFmtId="0" fontId="2" fillId="0" borderId="20" xfId="0" applyFont="1" applyBorder="1" applyAlignment="1">
      <alignment vertical="top"/>
    </xf>
    <xf numFmtId="0" fontId="2" fillId="0" borderId="0" xfId="0" applyFont="1" applyFill="1" applyBorder="1" applyAlignment="1">
      <alignment vertical="top"/>
    </xf>
    <xf numFmtId="0" fontId="2" fillId="0" borderId="8" xfId="0" applyFont="1" applyFill="1" applyBorder="1" applyAlignment="1">
      <alignment vertical="top"/>
    </xf>
    <xf numFmtId="0" fontId="2" fillId="0" borderId="0" xfId="0" applyFont="1" applyBorder="1" applyAlignment="1">
      <alignment vertical="top" wrapText="1"/>
    </xf>
    <xf numFmtId="0" fontId="0" fillId="0" borderId="0" xfId="0" applyFont="1" applyBorder="1" applyAlignment="1">
      <alignment vertical="top" wrapText="1"/>
    </xf>
    <xf numFmtId="3" fontId="0" fillId="0" borderId="0" xfId="0" applyNumberFormat="1" applyFont="1" applyBorder="1" applyAlignment="1">
      <alignment vertical="top" wrapText="1"/>
    </xf>
    <xf numFmtId="3" fontId="0" fillId="0" borderId="21" xfId="0" applyNumberFormat="1" applyFont="1" applyBorder="1" applyAlignment="1">
      <alignment vertical="top" wrapText="1"/>
    </xf>
    <xf numFmtId="0" fontId="6" fillId="0" borderId="0" xfId="0" applyFont="1" applyAlignment="1">
      <alignment horizontal="left" vertical="top" wrapText="1"/>
    </xf>
    <xf numFmtId="0" fontId="6" fillId="0" borderId="0" xfId="0" applyFont="1" applyAlignment="1">
      <alignment vertical="top" wrapText="1"/>
    </xf>
    <xf numFmtId="0" fontId="6" fillId="0" borderId="0" xfId="0" applyFont="1" applyAlignment="1">
      <alignment horizontal="right" vertical="top" wrapText="1"/>
    </xf>
    <xf numFmtId="3" fontId="6" fillId="0" borderId="0" xfId="0" applyNumberFormat="1" applyFont="1" applyAlignment="1">
      <alignment horizontal="right" vertical="top" wrapText="1"/>
    </xf>
    <xf numFmtId="0" fontId="6" fillId="0" borderId="0" xfId="0" applyNumberFormat="1" applyFont="1" applyAlignment="1">
      <alignment vertical="top" wrapText="1"/>
    </xf>
    <xf numFmtId="0" fontId="2" fillId="0" borderId="28" xfId="0" applyFont="1" applyBorder="1" applyAlignment="1">
      <alignment vertical="top" wrapText="1"/>
    </xf>
    <xf numFmtId="0" fontId="0" fillId="0" borderId="22" xfId="0" applyFont="1" applyBorder="1" applyAlignment="1">
      <alignment vertical="top" wrapText="1"/>
    </xf>
    <xf numFmtId="0" fontId="0" fillId="0" borderId="24" xfId="0" applyFont="1" applyBorder="1" applyAlignment="1">
      <alignment vertical="top" wrapText="1"/>
    </xf>
    <xf numFmtId="3" fontId="2" fillId="0" borderId="29" xfId="0" applyNumberFormat="1" applyFont="1" applyBorder="1" applyAlignment="1">
      <alignment horizontal="right" vertical="top" wrapText="1"/>
    </xf>
    <xf numFmtId="3" fontId="0" fillId="0" borderId="23" xfId="0" applyNumberFormat="1" applyFont="1" applyBorder="1" applyAlignment="1">
      <alignment vertical="top" wrapText="1"/>
    </xf>
    <xf numFmtId="3" fontId="2" fillId="0" borderId="29" xfId="0" applyNumberFormat="1" applyFont="1" applyBorder="1" applyAlignment="1">
      <alignment vertical="top" wrapText="1"/>
    </xf>
    <xf numFmtId="0" fontId="11" fillId="4" borderId="25" xfId="0" applyFont="1" applyFill="1" applyBorder="1" applyAlignment="1">
      <alignment horizontal="left" vertical="top" wrapText="1"/>
    </xf>
    <xf numFmtId="0" fontId="11" fillId="4" borderId="26" xfId="0" applyFont="1" applyFill="1" applyBorder="1" applyAlignment="1">
      <alignment vertical="top" wrapText="1"/>
    </xf>
    <xf numFmtId="0" fontId="11" fillId="4" borderId="26" xfId="0" applyNumberFormat="1" applyFont="1" applyFill="1" applyBorder="1" applyAlignment="1">
      <alignment vertical="top" wrapText="1"/>
    </xf>
    <xf numFmtId="0" fontId="11" fillId="4" borderId="26" xfId="0" applyFont="1" applyFill="1" applyBorder="1" applyAlignment="1">
      <alignment horizontal="right" vertical="top" wrapText="1"/>
    </xf>
    <xf numFmtId="3" fontId="11" fillId="4" borderId="26" xfId="0" applyNumberFormat="1" applyFont="1" applyFill="1" applyBorder="1" applyAlignment="1">
      <alignment horizontal="right" vertical="top" wrapText="1"/>
    </xf>
    <xf numFmtId="3" fontId="11" fillId="4" borderId="27" xfId="0" applyNumberFormat="1" applyFont="1" applyFill="1" applyBorder="1" applyAlignment="1">
      <alignment horizontal="right" vertical="top" wrapText="1"/>
    </xf>
    <xf numFmtId="0" fontId="11" fillId="0" borderId="1" xfId="0" applyFont="1" applyBorder="1" applyAlignment="1">
      <alignment horizontal="left" vertical="top" wrapText="1"/>
    </xf>
    <xf numFmtId="0" fontId="11" fillId="0" borderId="1" xfId="0" applyFont="1" applyBorder="1" applyAlignment="1">
      <alignment vertical="top" wrapText="1"/>
    </xf>
    <xf numFmtId="0" fontId="11" fillId="0" borderId="1" xfId="0" applyNumberFormat="1" applyFont="1" applyBorder="1" applyAlignment="1">
      <alignment vertical="top" wrapText="1"/>
    </xf>
    <xf numFmtId="0" fontId="11" fillId="0" borderId="1" xfId="0" applyFont="1" applyBorder="1" applyAlignment="1">
      <alignment horizontal="right" vertical="top" wrapText="1"/>
    </xf>
    <xf numFmtId="3" fontId="11" fillId="0" borderId="1" xfId="0" applyNumberFormat="1" applyFont="1" applyBorder="1" applyAlignment="1">
      <alignment horizontal="right" vertical="top" wrapText="1"/>
    </xf>
    <xf numFmtId="0" fontId="2" fillId="0" borderId="7" xfId="0" applyFont="1" applyBorder="1" applyAlignment="1">
      <alignment vertical="top" wrapText="1"/>
    </xf>
    <xf numFmtId="3" fontId="0" fillId="0" borderId="30" xfId="0" applyNumberFormat="1" applyFont="1" applyBorder="1" applyAlignment="1">
      <alignment vertical="top" wrapText="1"/>
    </xf>
    <xf numFmtId="9" fontId="0" fillId="0" borderId="30" xfId="1" applyFont="1" applyBorder="1" applyAlignment="1">
      <alignment vertical="top" wrapText="1"/>
    </xf>
    <xf numFmtId="9" fontId="0" fillId="0" borderId="21" xfId="1" applyFont="1" applyBorder="1" applyAlignment="1">
      <alignment vertical="top" wrapText="1"/>
    </xf>
    <xf numFmtId="3" fontId="0" fillId="0" borderId="31" xfId="0" applyNumberFormat="1" applyFont="1" applyBorder="1" applyAlignment="1">
      <alignment vertical="top" wrapText="1"/>
    </xf>
    <xf numFmtId="9" fontId="0" fillId="0" borderId="31" xfId="1" applyFont="1" applyBorder="1" applyAlignment="1">
      <alignment vertical="top" wrapText="1"/>
    </xf>
    <xf numFmtId="3" fontId="2" fillId="0" borderId="32" xfId="0" applyNumberFormat="1" applyFont="1" applyBorder="1" applyAlignment="1">
      <alignment horizontal="right" vertical="top" wrapText="1"/>
    </xf>
    <xf numFmtId="3" fontId="0" fillId="0" borderId="33" xfId="0" applyNumberFormat="1" applyFont="1" applyBorder="1" applyAlignment="1">
      <alignment vertical="top" wrapText="1"/>
    </xf>
    <xf numFmtId="3" fontId="0" fillId="0" borderId="34" xfId="0" applyNumberFormat="1" applyFont="1" applyBorder="1" applyAlignment="1">
      <alignment vertical="top" wrapText="1"/>
    </xf>
    <xf numFmtId="3" fontId="0" fillId="0" borderId="35" xfId="0" applyNumberFormat="1" applyFont="1" applyBorder="1" applyAlignment="1">
      <alignment vertical="top" wrapText="1"/>
    </xf>
    <xf numFmtId="3" fontId="2" fillId="0" borderId="32" xfId="0" applyNumberFormat="1" applyFont="1" applyBorder="1" applyAlignment="1">
      <alignment vertical="top" wrapText="1"/>
    </xf>
    <xf numFmtId="164" fontId="6" fillId="0" borderId="0" xfId="0" applyNumberFormat="1" applyFont="1" applyAlignment="1">
      <alignment horizontal="right" vertical="top" wrapText="1"/>
    </xf>
    <xf numFmtId="0" fontId="15" fillId="0" borderId="0" xfId="0" applyFont="1"/>
    <xf numFmtId="0" fontId="2" fillId="0" borderId="0" xfId="0" applyFont="1" applyAlignment="1">
      <alignment vertical="top"/>
    </xf>
    <xf numFmtId="0" fontId="6" fillId="0" borderId="0" xfId="0" applyNumberFormat="1" applyFont="1" applyFill="1" applyAlignment="1">
      <alignment vertical="top" wrapText="1"/>
    </xf>
    <xf numFmtId="0" fontId="6" fillId="0" borderId="0" xfId="0" applyFont="1" applyFill="1" applyAlignment="1">
      <alignment horizontal="right" vertical="top" wrapText="1"/>
    </xf>
    <xf numFmtId="0" fontId="6" fillId="0" borderId="0" xfId="0" applyFont="1" applyFill="1" applyAlignment="1">
      <alignment vertical="top" wrapText="1"/>
    </xf>
    <xf numFmtId="3" fontId="6" fillId="0" borderId="0" xfId="0" applyNumberFormat="1" applyFont="1" applyFill="1" applyAlignment="1">
      <alignment horizontal="right" vertical="top" wrapText="1"/>
    </xf>
    <xf numFmtId="0" fontId="15" fillId="0" borderId="0" xfId="0" applyFont="1" applyFill="1" applyAlignment="1"/>
    <xf numFmtId="0" fontId="15" fillId="0" borderId="0" xfId="0" applyFont="1" applyFill="1"/>
    <xf numFmtId="0" fontId="16" fillId="0" borderId="0" xfId="0" applyFont="1" applyFill="1" applyAlignment="1">
      <alignment vertical="top" wrapText="1"/>
    </xf>
    <xf numFmtId="0" fontId="0" fillId="0" borderId="0" xfId="0" applyFill="1"/>
    <xf numFmtId="0" fontId="6" fillId="0" borderId="0" xfId="0" applyFont="1" applyFill="1" applyAlignment="1">
      <alignment horizontal="left" vertical="top" wrapText="1"/>
    </xf>
    <xf numFmtId="0" fontId="11" fillId="0" borderId="1" xfId="0" applyFont="1" applyFill="1" applyBorder="1" applyAlignment="1">
      <alignment horizontal="left" vertical="top" wrapText="1"/>
    </xf>
    <xf numFmtId="0" fontId="11" fillId="0" borderId="1" xfId="0" applyFont="1" applyFill="1" applyBorder="1" applyAlignment="1">
      <alignment vertical="top" wrapText="1"/>
    </xf>
    <xf numFmtId="0" fontId="11" fillId="0" borderId="1" xfId="0" applyNumberFormat="1" applyFont="1" applyFill="1" applyBorder="1" applyAlignment="1">
      <alignment vertical="top" wrapText="1"/>
    </xf>
    <xf numFmtId="0" fontId="11" fillId="0" borderId="1" xfId="0" applyFont="1" applyFill="1" applyBorder="1" applyAlignment="1">
      <alignment horizontal="right" vertical="top" wrapText="1"/>
    </xf>
    <xf numFmtId="3" fontId="11" fillId="0" borderId="1" xfId="0" applyNumberFormat="1" applyFont="1" applyFill="1" applyBorder="1" applyAlignment="1">
      <alignment horizontal="right" vertical="top" wrapText="1"/>
    </xf>
    <xf numFmtId="3" fontId="2" fillId="3" borderId="1" xfId="0" applyNumberFormat="1" applyFont="1" applyFill="1" applyBorder="1" applyAlignment="1">
      <alignment horizontal="center" vertical="top"/>
    </xf>
    <xf numFmtId="3" fontId="2" fillId="3" borderId="15" xfId="0" applyNumberFormat="1" applyFont="1" applyFill="1" applyBorder="1" applyAlignment="1">
      <alignment horizontal="center" vertical="top"/>
    </xf>
    <xf numFmtId="0" fontId="2" fillId="0" borderId="7" xfId="0" applyFont="1" applyBorder="1" applyAlignment="1">
      <alignment horizontal="left" vertical="top"/>
    </xf>
    <xf numFmtId="0" fontId="2" fillId="0" borderId="0" xfId="0" applyFont="1" applyBorder="1" applyAlignment="1">
      <alignment horizontal="left" vertical="top"/>
    </xf>
    <xf numFmtId="0" fontId="2" fillId="0" borderId="8" xfId="0" applyFont="1" applyBorder="1" applyAlignment="1">
      <alignment horizontal="left" vertical="top"/>
    </xf>
    <xf numFmtId="3" fontId="1" fillId="0" borderId="2" xfId="0" applyNumberFormat="1" applyFont="1" applyBorder="1" applyAlignment="1">
      <alignment horizontal="center" vertical="top"/>
    </xf>
    <xf numFmtId="3" fontId="1" fillId="0" borderId="13" xfId="0" applyNumberFormat="1" applyFont="1" applyBorder="1" applyAlignment="1">
      <alignment horizontal="center" vertical="top"/>
    </xf>
    <xf numFmtId="3" fontId="2" fillId="3" borderId="18" xfId="0" applyNumberFormat="1" applyFont="1" applyFill="1" applyBorder="1" applyAlignment="1">
      <alignment horizontal="center" vertical="top"/>
    </xf>
    <xf numFmtId="3" fontId="2" fillId="3" borderId="19" xfId="0" applyNumberFormat="1" applyFont="1" applyFill="1" applyBorder="1" applyAlignment="1">
      <alignment horizontal="center" vertical="top"/>
    </xf>
    <xf numFmtId="0" fontId="2" fillId="0" borderId="3" xfId="0" applyFont="1" applyBorder="1" applyAlignment="1">
      <alignment horizontal="center" vertical="top"/>
    </xf>
    <xf numFmtId="0" fontId="2" fillId="0" borderId="7" xfId="0" applyFont="1" applyBorder="1" applyAlignment="1">
      <alignment horizontal="center" vertical="top"/>
    </xf>
    <xf numFmtId="0" fontId="6" fillId="0" borderId="0" xfId="0" applyFont="1" applyBorder="1" applyAlignment="1">
      <alignment horizontal="center" vertical="top"/>
    </xf>
    <xf numFmtId="0" fontId="6" fillId="0" borderId="8" xfId="0" applyFont="1" applyBorder="1" applyAlignment="1">
      <alignment horizontal="center" vertical="top"/>
    </xf>
    <xf numFmtId="0" fontId="7" fillId="2" borderId="7" xfId="0" applyFont="1" applyFill="1" applyBorder="1" applyAlignment="1">
      <alignment horizontal="center" vertical="top"/>
    </xf>
    <xf numFmtId="0" fontId="7" fillId="2" borderId="0" xfId="0" applyFont="1" applyFill="1" applyBorder="1" applyAlignment="1">
      <alignment horizontal="center" vertical="top"/>
    </xf>
    <xf numFmtId="0" fontId="7" fillId="2" borderId="8" xfId="0" applyFont="1" applyFill="1" applyBorder="1" applyAlignment="1">
      <alignment horizontal="center" vertical="top"/>
    </xf>
    <xf numFmtId="0" fontId="5" fillId="0" borderId="4" xfId="0" applyFont="1" applyBorder="1" applyAlignment="1">
      <alignment vertical="top"/>
    </xf>
    <xf numFmtId="0" fontId="6" fillId="0" borderId="5" xfId="0" applyFont="1" applyBorder="1" applyAlignment="1">
      <alignment vertical="top"/>
    </xf>
    <xf numFmtId="0" fontId="6" fillId="0" borderId="6" xfId="0" applyFont="1" applyBorder="1" applyAlignment="1">
      <alignment vertical="top"/>
    </xf>
    <xf numFmtId="0" fontId="5" fillId="0" borderId="7" xfId="0" applyFont="1" applyBorder="1" applyAlignment="1">
      <alignment vertical="top"/>
    </xf>
    <xf numFmtId="0" fontId="6" fillId="0" borderId="0" xfId="0" applyFont="1" applyBorder="1" applyAlignment="1">
      <alignment vertical="top"/>
    </xf>
    <xf numFmtId="0" fontId="6" fillId="0" borderId="8" xfId="0" applyFont="1" applyBorder="1" applyAlignment="1">
      <alignment vertical="top"/>
    </xf>
    <xf numFmtId="49" fontId="8" fillId="0" borderId="7" xfId="0" applyNumberFormat="1" applyFont="1" applyBorder="1" applyAlignment="1">
      <alignment horizontal="center" vertical="top"/>
    </xf>
    <xf numFmtId="49" fontId="8" fillId="0" borderId="0" xfId="0" applyNumberFormat="1" applyFont="1" applyBorder="1" applyAlignment="1">
      <alignment horizontal="center" vertical="top"/>
    </xf>
    <xf numFmtId="49" fontId="8" fillId="0" borderId="8" xfId="0" applyNumberFormat="1" applyFont="1" applyBorder="1" applyAlignment="1">
      <alignment horizontal="center" vertical="top"/>
    </xf>
    <xf numFmtId="0" fontId="2" fillId="0" borderId="7" xfId="0" applyFont="1" applyBorder="1" applyAlignment="1">
      <alignment horizontal="left" vertical="top" wrapText="1"/>
    </xf>
    <xf numFmtId="0" fontId="2" fillId="0" borderId="0" xfId="0" applyFont="1" applyBorder="1" applyAlignment="1">
      <alignment horizontal="left" vertical="top" wrapText="1"/>
    </xf>
    <xf numFmtId="0" fontId="2" fillId="0" borderId="8" xfId="0" applyFont="1" applyBorder="1" applyAlignment="1">
      <alignment horizontal="left" vertical="top" wrapText="1"/>
    </xf>
    <xf numFmtId="49" fontId="8" fillId="2" borderId="7" xfId="0" applyNumberFormat="1" applyFont="1" applyFill="1" applyBorder="1" applyAlignment="1">
      <alignment horizontal="center" vertical="top"/>
    </xf>
    <xf numFmtId="49" fontId="8" fillId="2" borderId="0" xfId="0" applyNumberFormat="1" applyFont="1" applyFill="1" applyBorder="1" applyAlignment="1">
      <alignment horizontal="center" vertical="top"/>
    </xf>
    <xf numFmtId="49" fontId="8" fillId="2" borderId="8" xfId="0" applyNumberFormat="1" applyFont="1" applyFill="1" applyBorder="1" applyAlignment="1">
      <alignment horizontal="center" vertical="top"/>
    </xf>
    <xf numFmtId="0" fontId="9" fillId="0" borderId="7" xfId="0" applyFont="1" applyBorder="1" applyAlignment="1">
      <alignment vertical="top"/>
    </xf>
    <xf numFmtId="3" fontId="0" fillId="0" borderId="0" xfId="0" applyNumberFormat="1" applyFont="1" applyAlignment="1">
      <alignment vertical="top"/>
    </xf>
    <xf numFmtId="3" fontId="6" fillId="0" borderId="0" xfId="0" applyNumberFormat="1" applyFont="1" applyAlignment="1">
      <alignment vertical="top" wrapText="1"/>
    </xf>
  </cellXfs>
  <cellStyles count="2">
    <cellStyle name="Normál" xfId="0" builtinId="0"/>
    <cellStyle name="Százalék"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4"/>
  <sheetViews>
    <sheetView tabSelected="1" topLeftCell="A7" zoomScaleNormal="100" workbookViewId="0">
      <selection activeCell="A9" sqref="A9"/>
    </sheetView>
  </sheetViews>
  <sheetFormatPr defaultColWidth="9.33203125" defaultRowHeight="15.75" x14ac:dyDescent="0.25"/>
  <cols>
    <col min="1" max="1" width="49" style="1" customWidth="1"/>
    <col min="2" max="2" width="8.5" style="1" customWidth="1"/>
    <col min="3" max="4" width="21.1640625" style="1" customWidth="1"/>
    <col min="5" max="5" width="13.6640625" style="1" customWidth="1"/>
    <col min="6" max="6" width="15.33203125" style="1" customWidth="1"/>
    <col min="7" max="16384" width="9.33203125" style="1"/>
  </cols>
  <sheetData>
    <row r="1" spans="1:4" s="2" customFormat="1" ht="14.25" x14ac:dyDescent="0.25">
      <c r="A1" s="101"/>
      <c r="B1" s="102"/>
      <c r="C1" s="102"/>
      <c r="D1" s="103"/>
    </row>
    <row r="2" spans="1:4" s="2" customFormat="1" ht="14.25" x14ac:dyDescent="0.25">
      <c r="A2" s="104"/>
      <c r="B2" s="105"/>
      <c r="C2" s="105"/>
      <c r="D2" s="106"/>
    </row>
    <row r="3" spans="1:4" s="2" customFormat="1" ht="14.25" x14ac:dyDescent="0.25">
      <c r="A3" s="104"/>
      <c r="B3" s="105"/>
      <c r="C3" s="105"/>
      <c r="D3" s="106"/>
    </row>
    <row r="4" spans="1:4" s="3" customFormat="1" ht="14.25" x14ac:dyDescent="0.25">
      <c r="A4" s="104"/>
      <c r="B4" s="105"/>
      <c r="C4" s="105"/>
      <c r="D4" s="106"/>
    </row>
    <row r="5" spans="1:4" s="3" customFormat="1" ht="14.25" x14ac:dyDescent="0.25">
      <c r="A5" s="104"/>
      <c r="B5" s="105"/>
      <c r="C5" s="105"/>
      <c r="D5" s="106"/>
    </row>
    <row r="6" spans="1:4" s="3" customFormat="1" ht="30.75" x14ac:dyDescent="0.25">
      <c r="A6" s="98" t="s">
        <v>123</v>
      </c>
      <c r="B6" s="99"/>
      <c r="C6" s="99"/>
      <c r="D6" s="100"/>
    </row>
    <row r="7" spans="1:4" s="3" customFormat="1" ht="25.5" x14ac:dyDescent="0.25">
      <c r="A7" s="107"/>
      <c r="B7" s="108"/>
      <c r="C7" s="108"/>
      <c r="D7" s="109"/>
    </row>
    <row r="8" spans="1:4" ht="25.5" x14ac:dyDescent="0.25">
      <c r="A8" s="113" t="s">
        <v>202</v>
      </c>
      <c r="B8" s="114"/>
      <c r="C8" s="114"/>
      <c r="D8" s="115"/>
    </row>
    <row r="9" spans="1:4" x14ac:dyDescent="0.25">
      <c r="A9" s="4"/>
      <c r="B9" s="5"/>
      <c r="C9" s="5"/>
      <c r="D9" s="6"/>
    </row>
    <row r="10" spans="1:4" x14ac:dyDescent="0.25">
      <c r="A10" s="4"/>
      <c r="B10" s="5"/>
      <c r="C10" s="5"/>
      <c r="D10" s="6"/>
    </row>
    <row r="11" spans="1:4" x14ac:dyDescent="0.25">
      <c r="A11" s="116"/>
      <c r="B11" s="105"/>
      <c r="C11" s="105"/>
      <c r="D11" s="106"/>
    </row>
    <row r="12" spans="1:4" x14ac:dyDescent="0.25">
      <c r="A12" s="7"/>
      <c r="B12" s="8"/>
      <c r="C12" s="8"/>
      <c r="D12" s="9"/>
    </row>
    <row r="13" spans="1:4" x14ac:dyDescent="0.25">
      <c r="A13" s="57" t="s">
        <v>139</v>
      </c>
      <c r="B13" s="8"/>
      <c r="C13" s="8" t="s">
        <v>117</v>
      </c>
      <c r="D13" s="9"/>
    </row>
    <row r="14" spans="1:4" ht="16.5" x14ac:dyDescent="0.3">
      <c r="A14" s="10"/>
      <c r="B14" s="8"/>
      <c r="C14" s="8"/>
      <c r="D14" s="9"/>
    </row>
    <row r="15" spans="1:4" ht="16.5" x14ac:dyDescent="0.3">
      <c r="A15" s="10" t="s">
        <v>138</v>
      </c>
      <c r="B15" s="8"/>
      <c r="C15" s="8" t="s">
        <v>117</v>
      </c>
      <c r="D15" s="9"/>
    </row>
    <row r="16" spans="1:4" x14ac:dyDescent="0.25">
      <c r="A16" s="7"/>
      <c r="B16" s="8"/>
      <c r="C16" s="8" t="s">
        <v>117</v>
      </c>
      <c r="D16" s="9"/>
    </row>
    <row r="17" spans="1:7" x14ac:dyDescent="0.25">
      <c r="A17" s="7" t="s">
        <v>117</v>
      </c>
      <c r="B17" s="8"/>
      <c r="C17" s="8" t="s">
        <v>117</v>
      </c>
      <c r="D17" s="9"/>
    </row>
    <row r="18" spans="1:7" x14ac:dyDescent="0.25">
      <c r="A18" s="7" t="s">
        <v>117</v>
      </c>
      <c r="B18" s="8"/>
      <c r="C18" s="8" t="s">
        <v>117</v>
      </c>
      <c r="D18" s="9"/>
    </row>
    <row r="19" spans="1:7" x14ac:dyDescent="0.25">
      <c r="A19" s="87" t="s">
        <v>141</v>
      </c>
      <c r="B19" s="88"/>
      <c r="C19" s="88"/>
      <c r="D19" s="89"/>
    </row>
    <row r="20" spans="1:7" x14ac:dyDescent="0.25">
      <c r="A20" s="110"/>
      <c r="B20" s="111"/>
      <c r="C20" s="111"/>
      <c r="D20" s="112"/>
    </row>
    <row r="21" spans="1:7" x14ac:dyDescent="0.25">
      <c r="A21" s="110" t="s">
        <v>140</v>
      </c>
      <c r="B21" s="111"/>
      <c r="C21" s="111"/>
      <c r="D21" s="112"/>
    </row>
    <row r="22" spans="1:7" x14ac:dyDescent="0.25">
      <c r="A22" s="110"/>
      <c r="B22" s="111"/>
      <c r="C22" s="111"/>
      <c r="D22" s="112"/>
    </row>
    <row r="23" spans="1:7" x14ac:dyDescent="0.25">
      <c r="A23" s="7"/>
      <c r="B23" s="8"/>
      <c r="C23" s="8"/>
      <c r="D23" s="9"/>
    </row>
    <row r="24" spans="1:7" x14ac:dyDescent="0.25">
      <c r="A24" s="7"/>
      <c r="B24" s="29"/>
      <c r="C24" s="29"/>
      <c r="D24" s="30"/>
    </row>
    <row r="25" spans="1:7" x14ac:dyDescent="0.25">
      <c r="A25" s="7"/>
      <c r="B25" s="8"/>
      <c r="C25" s="8"/>
      <c r="D25" s="9"/>
    </row>
    <row r="26" spans="1:7" x14ac:dyDescent="0.25">
      <c r="A26" s="7"/>
      <c r="B26" s="8"/>
      <c r="C26" s="8"/>
      <c r="D26" s="9"/>
    </row>
    <row r="27" spans="1:7" ht="16.5" thickBot="1" x14ac:dyDescent="0.3">
      <c r="A27" s="95" t="s">
        <v>118</v>
      </c>
      <c r="B27" s="96"/>
      <c r="C27" s="96"/>
      <c r="D27" s="97"/>
    </row>
    <row r="28" spans="1:7" x14ac:dyDescent="0.25">
      <c r="A28" s="11" t="s">
        <v>119</v>
      </c>
      <c r="B28" s="12"/>
      <c r="C28" s="13" t="s">
        <v>120</v>
      </c>
      <c r="D28" s="14" t="s">
        <v>121</v>
      </c>
    </row>
    <row r="29" spans="1:7" x14ac:dyDescent="0.25">
      <c r="A29" s="15" t="s">
        <v>124</v>
      </c>
      <c r="B29" s="16"/>
      <c r="C29" s="17">
        <f>Összesítő!B8</f>
        <v>0</v>
      </c>
      <c r="D29" s="18">
        <f>Összesítő!C8</f>
        <v>0</v>
      </c>
    </row>
    <row r="30" spans="1:7" x14ac:dyDescent="0.25">
      <c r="A30" s="19" t="s">
        <v>125</v>
      </c>
      <c r="B30" s="20"/>
      <c r="C30" s="85">
        <f>C29+D29</f>
        <v>0</v>
      </c>
      <c r="D30" s="86"/>
      <c r="E30" s="70"/>
      <c r="G30" s="117"/>
    </row>
    <row r="31" spans="1:7" x14ac:dyDescent="0.25">
      <c r="A31" s="21" t="s">
        <v>126</v>
      </c>
      <c r="B31" s="22">
        <v>0.27</v>
      </c>
      <c r="C31" s="90">
        <f>C30*B31</f>
        <v>0</v>
      </c>
      <c r="D31" s="91"/>
    </row>
    <row r="32" spans="1:7" ht="16.5" thickBot="1" x14ac:dyDescent="0.3">
      <c r="A32" s="23" t="s">
        <v>127</v>
      </c>
      <c r="B32" s="24"/>
      <c r="C32" s="92">
        <f>C30+C31</f>
        <v>0</v>
      </c>
      <c r="D32" s="93"/>
    </row>
    <row r="33" spans="1:4" x14ac:dyDescent="0.25">
      <c r="A33" s="7"/>
      <c r="B33" s="8"/>
      <c r="C33" s="8"/>
      <c r="D33" s="9"/>
    </row>
    <row r="34" spans="1:4" x14ac:dyDescent="0.25">
      <c r="A34" s="7"/>
      <c r="B34" s="8"/>
      <c r="C34" s="8"/>
      <c r="D34" s="9"/>
    </row>
    <row r="35" spans="1:4" x14ac:dyDescent="0.25">
      <c r="A35" s="7"/>
      <c r="B35" s="8"/>
      <c r="C35" s="8"/>
      <c r="D35" s="9"/>
    </row>
    <row r="36" spans="1:4" x14ac:dyDescent="0.25">
      <c r="A36" s="7"/>
      <c r="B36" s="8"/>
      <c r="C36" s="8"/>
      <c r="D36" s="9"/>
    </row>
    <row r="37" spans="1:4" x14ac:dyDescent="0.25">
      <c r="A37" s="7"/>
      <c r="B37" s="8"/>
      <c r="C37" s="8"/>
      <c r="D37" s="9"/>
    </row>
    <row r="38" spans="1:4" x14ac:dyDescent="0.25">
      <c r="A38" s="7"/>
      <c r="B38" s="8"/>
      <c r="C38" s="8"/>
      <c r="D38" s="9"/>
    </row>
    <row r="39" spans="1:4" x14ac:dyDescent="0.25">
      <c r="A39" s="7"/>
      <c r="B39" s="8"/>
      <c r="C39" s="8"/>
      <c r="D39" s="9"/>
    </row>
    <row r="40" spans="1:4" x14ac:dyDescent="0.25">
      <c r="A40" s="7"/>
      <c r="B40" s="94" t="s">
        <v>122</v>
      </c>
      <c r="C40" s="94"/>
      <c r="D40" s="9"/>
    </row>
    <row r="41" spans="1:4" x14ac:dyDescent="0.25">
      <c r="A41" s="7"/>
      <c r="B41" s="8"/>
      <c r="C41" s="8"/>
      <c r="D41" s="9"/>
    </row>
    <row r="42" spans="1:4" x14ac:dyDescent="0.25">
      <c r="A42" s="25"/>
      <c r="B42" s="8"/>
      <c r="C42" s="8"/>
      <c r="D42" s="9"/>
    </row>
    <row r="43" spans="1:4" x14ac:dyDescent="0.25">
      <c r="A43" s="25"/>
      <c r="B43" s="8"/>
      <c r="C43" s="8"/>
      <c r="D43" s="9"/>
    </row>
    <row r="44" spans="1:4" ht="16.5" thickBot="1" x14ac:dyDescent="0.3">
      <c r="A44" s="26"/>
      <c r="B44" s="27"/>
      <c r="C44" s="27"/>
      <c r="D44" s="28"/>
    </row>
  </sheetData>
  <mergeCells count="18">
    <mergeCell ref="A7:D7"/>
    <mergeCell ref="A22:D22"/>
    <mergeCell ref="A8:D8"/>
    <mergeCell ref="A11:D11"/>
    <mergeCell ref="A20:D20"/>
    <mergeCell ref="A21:D21"/>
    <mergeCell ref="A6:D6"/>
    <mergeCell ref="A1:D1"/>
    <mergeCell ref="A2:D2"/>
    <mergeCell ref="A3:D3"/>
    <mergeCell ref="A4:D4"/>
    <mergeCell ref="A5:D5"/>
    <mergeCell ref="C30:D30"/>
    <mergeCell ref="A19:D19"/>
    <mergeCell ref="C31:D31"/>
    <mergeCell ref="C32:D32"/>
    <mergeCell ref="B40:C40"/>
    <mergeCell ref="A27:D27"/>
  </mergeCells>
  <pageMargins left="1" right="1" top="1" bottom="1" header="0.41666666666666669" footer="0.41666666666666669"/>
  <pageSetup paperSize="9" orientation="portrait" useFirstPageNumber="1"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
  <sheetViews>
    <sheetView view="pageLayout" zoomScaleNormal="100" workbookViewId="0">
      <selection activeCell="D16" sqref="D16"/>
    </sheetView>
  </sheetViews>
  <sheetFormatPr defaultColWidth="9.33203125" defaultRowHeight="15.75" x14ac:dyDescent="0.25"/>
  <cols>
    <col min="1" max="1" width="25.5" style="32" bestFit="1" customWidth="1"/>
    <col min="2" max="3" width="18.5" style="33" customWidth="1"/>
    <col min="4" max="4" width="18.5" style="32" customWidth="1"/>
    <col min="5" max="5" width="5.83203125" style="32" customWidth="1"/>
    <col min="6" max="7" width="18.5" style="32" customWidth="1"/>
    <col min="8" max="8" width="13" style="32" customWidth="1"/>
    <col min="9" max="9" width="10.6640625" style="32" bestFit="1" customWidth="1"/>
    <col min="10" max="10" width="11.6640625" style="32" bestFit="1" customWidth="1"/>
    <col min="11" max="16384" width="9.33203125" style="32"/>
  </cols>
  <sheetData>
    <row r="1" spans="1:7" s="31" customFormat="1" ht="32.25" thickBot="1" x14ac:dyDescent="0.3">
      <c r="A1" s="40" t="s">
        <v>0</v>
      </c>
      <c r="B1" s="43" t="s">
        <v>1</v>
      </c>
      <c r="C1" s="43" t="s">
        <v>2</v>
      </c>
      <c r="D1" s="43" t="s">
        <v>199</v>
      </c>
      <c r="E1" s="43"/>
      <c r="F1" s="43" t="s">
        <v>200</v>
      </c>
      <c r="G1" s="63" t="s">
        <v>201</v>
      </c>
    </row>
    <row r="2" spans="1:7" x14ac:dyDescent="0.25">
      <c r="A2" s="41" t="s">
        <v>193</v>
      </c>
      <c r="B2" s="44">
        <f>'Utólagos szigetelés'!H26</f>
        <v>0</v>
      </c>
      <c r="C2" s="44">
        <f>'Utólagos szigetelés'!I26</f>
        <v>0</v>
      </c>
      <c r="D2" s="61">
        <f>B2+C2</f>
        <v>0</v>
      </c>
      <c r="E2" s="62">
        <v>0.27</v>
      </c>
      <c r="F2" s="61">
        <f>D2*E2</f>
        <v>0</v>
      </c>
      <c r="G2" s="64">
        <f>D2+F2</f>
        <v>0</v>
      </c>
    </row>
    <row r="3" spans="1:7" x14ac:dyDescent="0.25">
      <c r="A3" s="42" t="s">
        <v>194</v>
      </c>
      <c r="B3" s="34">
        <f>'Műanyag nyílászáró'!H13</f>
        <v>0</v>
      </c>
      <c r="C3" s="34">
        <f>'Műanyag nyílászáró'!I13</f>
        <v>0</v>
      </c>
      <c r="D3" s="34">
        <f t="shared" ref="D3:D7" si="0">B3+C3</f>
        <v>0</v>
      </c>
      <c r="E3" s="60">
        <v>0.27</v>
      </c>
      <c r="F3" s="34">
        <f t="shared" ref="F3:F7" si="1">D3*E3</f>
        <v>0</v>
      </c>
      <c r="G3" s="65">
        <f t="shared" ref="G3:G7" si="2">D3+F3</f>
        <v>0</v>
      </c>
    </row>
    <row r="4" spans="1:7" x14ac:dyDescent="0.25">
      <c r="A4" s="42" t="s">
        <v>195</v>
      </c>
      <c r="B4" s="34">
        <f>'Lakatos szerkezetek'!H3</f>
        <v>0</v>
      </c>
      <c r="C4" s="34">
        <f>'Lakatos szerkezetek'!I3</f>
        <v>0</v>
      </c>
      <c r="D4" s="34">
        <f t="shared" si="0"/>
        <v>0</v>
      </c>
      <c r="E4" s="60">
        <v>0.27</v>
      </c>
      <c r="F4" s="34">
        <f t="shared" si="1"/>
        <v>0</v>
      </c>
      <c r="G4" s="65">
        <f t="shared" si="2"/>
        <v>0</v>
      </c>
    </row>
    <row r="5" spans="1:7" x14ac:dyDescent="0.25">
      <c r="A5" s="42" t="s">
        <v>198</v>
      </c>
      <c r="B5" s="34">
        <f>'Megújuló energia'!H3</f>
        <v>0</v>
      </c>
      <c r="C5" s="34">
        <f>'Megújuló energia'!I3</f>
        <v>0</v>
      </c>
      <c r="D5" s="34">
        <f t="shared" si="0"/>
        <v>0</v>
      </c>
      <c r="E5" s="60">
        <v>0.27</v>
      </c>
      <c r="F5" s="34">
        <f t="shared" si="1"/>
        <v>0</v>
      </c>
      <c r="G5" s="65">
        <f t="shared" si="2"/>
        <v>0</v>
      </c>
    </row>
    <row r="6" spans="1:7" x14ac:dyDescent="0.25">
      <c r="A6" s="42" t="s">
        <v>196</v>
      </c>
      <c r="B6" s="34">
        <f>'Fűtési rendszer'!H7</f>
        <v>0</v>
      </c>
      <c r="C6" s="34">
        <f>'Fűtési rendszer'!I7</f>
        <v>0</v>
      </c>
      <c r="D6" s="34">
        <f t="shared" si="0"/>
        <v>0</v>
      </c>
      <c r="E6" s="60">
        <v>0.27</v>
      </c>
      <c r="F6" s="34">
        <f t="shared" si="1"/>
        <v>0</v>
      </c>
      <c r="G6" s="65">
        <f t="shared" si="2"/>
        <v>0</v>
      </c>
    </row>
    <row r="7" spans="1:7" ht="16.5" thickBot="1" x14ac:dyDescent="0.3">
      <c r="A7" s="42" t="s">
        <v>197</v>
      </c>
      <c r="B7" s="58">
        <f>Akadálymentesítés!H39</f>
        <v>0</v>
      </c>
      <c r="C7" s="58">
        <f>Akadálymentesítés!I39</f>
        <v>0</v>
      </c>
      <c r="D7" s="58">
        <f t="shared" si="0"/>
        <v>0</v>
      </c>
      <c r="E7" s="59">
        <v>0.27</v>
      </c>
      <c r="F7" s="58">
        <f t="shared" si="1"/>
        <v>0</v>
      </c>
      <c r="G7" s="66">
        <f t="shared" si="2"/>
        <v>0</v>
      </c>
    </row>
    <row r="8" spans="1:7" s="31" customFormat="1" ht="16.5" thickBot="1" x14ac:dyDescent="0.3">
      <c r="A8" s="40" t="s">
        <v>116</v>
      </c>
      <c r="B8" s="45">
        <f>ROUND(SUM(B2:B7),0)</f>
        <v>0</v>
      </c>
      <c r="C8" s="45">
        <f>ROUND(SUM(C2:C7),0)</f>
        <v>0</v>
      </c>
      <c r="D8" s="45">
        <f>ROUND(SUM(D2:D7),0)</f>
        <v>0</v>
      </c>
      <c r="E8" s="45"/>
      <c r="F8" s="45">
        <f>ROUND(SUM(F2:F7),0)</f>
        <v>0</v>
      </c>
      <c r="G8" s="67">
        <f>ROUND(SUM(G2:G7),0)</f>
        <v>0</v>
      </c>
    </row>
  </sheetData>
  <pageMargins left="0.25" right="0.25" top="0.75" bottom="0.75" header="0.3" footer="0.3"/>
  <pageSetup paperSize="9" orientation="portrait" useFirstPageNumber="1" verticalDpi="4294967293" r:id="rId1"/>
  <headerFooter>
    <oddHeader>&amp;C&amp;"Tw Cen MT Condensed,bold"&amp;12Munkanem összesítő</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L26"/>
  <sheetViews>
    <sheetView zoomScaleNormal="100" workbookViewId="0"/>
  </sheetViews>
  <sheetFormatPr defaultRowHeight="15.75" x14ac:dyDescent="0.25"/>
  <cols>
    <col min="1" max="1" width="4.5" style="35" customWidth="1"/>
    <col min="2" max="2" width="13.5" style="36" customWidth="1"/>
    <col min="3" max="3" width="42" style="39" customWidth="1"/>
    <col min="4" max="4" width="9.33203125" style="37" customWidth="1"/>
    <col min="5" max="5" width="6.83203125" style="36" customWidth="1"/>
    <col min="6" max="7" width="9.33203125" style="38" customWidth="1"/>
    <col min="8" max="9" width="13.5" style="38" customWidth="1"/>
  </cols>
  <sheetData>
    <row r="1" spans="1:11" ht="29.25" thickBot="1" x14ac:dyDescent="0.3">
      <c r="A1" s="46" t="s">
        <v>3</v>
      </c>
      <c r="B1" s="47" t="s">
        <v>4</v>
      </c>
      <c r="C1" s="48" t="s">
        <v>5</v>
      </c>
      <c r="D1" s="49" t="s">
        <v>6</v>
      </c>
      <c r="E1" s="47" t="s">
        <v>7</v>
      </c>
      <c r="F1" s="50" t="s">
        <v>8</v>
      </c>
      <c r="G1" s="50" t="s">
        <v>9</v>
      </c>
      <c r="H1" s="50" t="s">
        <v>10</v>
      </c>
      <c r="I1" s="51" t="s">
        <v>11</v>
      </c>
    </row>
    <row r="2" spans="1:11" ht="99.75" x14ac:dyDescent="0.25">
      <c r="A2" s="35">
        <v>1</v>
      </c>
      <c r="B2" s="36" t="s">
        <v>132</v>
      </c>
      <c r="C2" s="39" t="s">
        <v>131</v>
      </c>
      <c r="D2" s="37">
        <v>725</v>
      </c>
      <c r="E2" s="36" t="s">
        <v>13</v>
      </c>
      <c r="H2" s="38">
        <f t="shared" ref="H2:H8" si="0">ROUND(D2*F2, 0)</f>
        <v>0</v>
      </c>
      <c r="I2" s="38">
        <f t="shared" ref="I2:I8" si="1">ROUND(D2*G2, 0)</f>
        <v>0</v>
      </c>
    </row>
    <row r="3" spans="1:11" s="36" customFormat="1" ht="28.5" x14ac:dyDescent="0.25">
      <c r="A3" s="35">
        <v>2</v>
      </c>
      <c r="B3" s="36" t="s">
        <v>20</v>
      </c>
      <c r="C3" s="39" t="s">
        <v>21</v>
      </c>
      <c r="D3" s="37">
        <v>3.66</v>
      </c>
      <c r="E3" s="36" t="s">
        <v>17</v>
      </c>
      <c r="F3" s="38"/>
      <c r="G3" s="38"/>
      <c r="H3" s="38">
        <f t="shared" si="0"/>
        <v>0</v>
      </c>
      <c r="I3" s="38">
        <f t="shared" si="1"/>
        <v>0</v>
      </c>
      <c r="J3"/>
      <c r="K3"/>
    </row>
    <row r="4" spans="1:11" s="36" customFormat="1" ht="28.5" x14ac:dyDescent="0.25">
      <c r="A4" s="35">
        <v>3</v>
      </c>
      <c r="B4" s="36" t="s">
        <v>134</v>
      </c>
      <c r="C4" s="39" t="s">
        <v>133</v>
      </c>
      <c r="D4" s="37">
        <v>5</v>
      </c>
      <c r="E4" s="36" t="s">
        <v>28</v>
      </c>
      <c r="F4" s="38"/>
      <c r="G4" s="38"/>
      <c r="H4" s="38">
        <f t="shared" si="0"/>
        <v>0</v>
      </c>
      <c r="I4" s="38">
        <f t="shared" si="1"/>
        <v>0</v>
      </c>
      <c r="J4"/>
      <c r="K4"/>
    </row>
    <row r="5" spans="1:11" s="36" customFormat="1" x14ac:dyDescent="0.25">
      <c r="A5" s="35">
        <v>4</v>
      </c>
      <c r="B5" s="36" t="s">
        <v>40</v>
      </c>
      <c r="C5" s="39" t="s">
        <v>41</v>
      </c>
      <c r="D5" s="37">
        <f>1.8*3.1</f>
        <v>5.58</v>
      </c>
      <c r="E5" s="36" t="s">
        <v>13</v>
      </c>
      <c r="F5" s="38"/>
      <c r="G5" s="38"/>
      <c r="H5" s="38">
        <f t="shared" si="0"/>
        <v>0</v>
      </c>
      <c r="I5" s="38">
        <f t="shared" si="1"/>
        <v>0</v>
      </c>
      <c r="J5"/>
      <c r="K5"/>
    </row>
    <row r="6" spans="1:11" s="36" customFormat="1" ht="71.25" x14ac:dyDescent="0.25">
      <c r="A6" s="35">
        <v>5</v>
      </c>
      <c r="B6" s="36" t="s">
        <v>42</v>
      </c>
      <c r="C6" s="39" t="s">
        <v>43</v>
      </c>
      <c r="D6" s="37">
        <v>327.74</v>
      </c>
      <c r="E6" s="36" t="s">
        <v>13</v>
      </c>
      <c r="F6" s="38"/>
      <c r="G6" s="38"/>
      <c r="H6" s="38">
        <f t="shared" si="0"/>
        <v>0</v>
      </c>
      <c r="I6" s="38">
        <f t="shared" si="1"/>
        <v>0</v>
      </c>
      <c r="J6"/>
      <c r="K6"/>
    </row>
    <row r="7" spans="1:11" s="36" customFormat="1" ht="71.25" x14ac:dyDescent="0.25">
      <c r="A7" s="35">
        <v>6</v>
      </c>
      <c r="B7" s="36" t="s">
        <v>152</v>
      </c>
      <c r="C7" s="39" t="s">
        <v>153</v>
      </c>
      <c r="D7" s="37">
        <v>5.58</v>
      </c>
      <c r="E7" s="36" t="s">
        <v>13</v>
      </c>
      <c r="F7" s="38"/>
      <c r="G7" s="38"/>
      <c r="H7" s="38">
        <f t="shared" si="0"/>
        <v>0</v>
      </c>
      <c r="I7" s="38">
        <f t="shared" si="1"/>
        <v>0</v>
      </c>
      <c r="J7"/>
      <c r="K7"/>
    </row>
    <row r="8" spans="1:11" s="36" customFormat="1" ht="28.5" x14ac:dyDescent="0.25">
      <c r="A8" s="35">
        <v>7</v>
      </c>
      <c r="B8" s="36" t="s">
        <v>44</v>
      </c>
      <c r="C8" s="39" t="s">
        <v>136</v>
      </c>
      <c r="D8" s="37">
        <v>327.74</v>
      </c>
      <c r="E8" s="36" t="s">
        <v>13</v>
      </c>
      <c r="F8" s="38"/>
      <c r="G8" s="38"/>
      <c r="H8" s="38">
        <f t="shared" si="0"/>
        <v>0</v>
      </c>
      <c r="I8" s="38">
        <f t="shared" si="1"/>
        <v>0</v>
      </c>
      <c r="J8"/>
      <c r="K8"/>
    </row>
    <row r="9" spans="1:11" s="36" customFormat="1" ht="28.5" x14ac:dyDescent="0.25">
      <c r="A9" s="35">
        <v>8</v>
      </c>
      <c r="B9" s="36" t="s">
        <v>45</v>
      </c>
      <c r="C9" s="39" t="s">
        <v>46</v>
      </c>
      <c r="D9" s="37">
        <v>496.31</v>
      </c>
      <c r="E9" s="36" t="s">
        <v>13</v>
      </c>
      <c r="F9" s="38"/>
      <c r="G9" s="38"/>
      <c r="H9" s="38">
        <f t="shared" ref="H9:H14" si="2">ROUND(D9*F9, 0)</f>
        <v>0</v>
      </c>
      <c r="I9" s="38">
        <f t="shared" ref="I9:I14" si="3">ROUND(D9*G9, 0)</f>
        <v>0</v>
      </c>
      <c r="J9"/>
      <c r="K9"/>
    </row>
    <row r="10" spans="1:11" s="36" customFormat="1" ht="85.5" x14ac:dyDescent="0.25">
      <c r="A10" s="35">
        <v>9</v>
      </c>
      <c r="B10" s="36" t="s">
        <v>145</v>
      </c>
      <c r="C10" s="39" t="s">
        <v>146</v>
      </c>
      <c r="D10" s="37">
        <v>404.88</v>
      </c>
      <c r="E10" s="36" t="s">
        <v>13</v>
      </c>
      <c r="F10" s="38"/>
      <c r="G10" s="38"/>
      <c r="H10" s="38">
        <f t="shared" si="2"/>
        <v>0</v>
      </c>
      <c r="I10" s="38">
        <f t="shared" si="3"/>
        <v>0</v>
      </c>
      <c r="J10"/>
      <c r="K10"/>
    </row>
    <row r="11" spans="1:11" s="36" customFormat="1" ht="85.5" x14ac:dyDescent="0.25">
      <c r="A11" s="35">
        <v>10</v>
      </c>
      <c r="B11" s="36" t="s">
        <v>49</v>
      </c>
      <c r="C11" s="39" t="s">
        <v>50</v>
      </c>
      <c r="D11" s="37">
        <v>41.44</v>
      </c>
      <c r="E11" s="36" t="s">
        <v>13</v>
      </c>
      <c r="F11" s="38"/>
      <c r="G11" s="38"/>
      <c r="H11" s="38">
        <f t="shared" si="2"/>
        <v>0</v>
      </c>
      <c r="I11" s="38">
        <f t="shared" si="3"/>
        <v>0</v>
      </c>
      <c r="J11"/>
      <c r="K11"/>
    </row>
    <row r="12" spans="1:11" s="36" customFormat="1" ht="71.25" x14ac:dyDescent="0.25">
      <c r="A12" s="35">
        <v>11</v>
      </c>
      <c r="B12" s="36" t="s">
        <v>51</v>
      </c>
      <c r="C12" s="71" t="s">
        <v>52</v>
      </c>
      <c r="D12" s="72">
        <v>49.99</v>
      </c>
      <c r="E12" s="73" t="s">
        <v>13</v>
      </c>
      <c r="F12" s="74"/>
      <c r="G12" s="74"/>
      <c r="H12" s="74">
        <f t="shared" si="2"/>
        <v>0</v>
      </c>
      <c r="I12" s="74">
        <f t="shared" si="3"/>
        <v>0</v>
      </c>
      <c r="J12" s="69"/>
      <c r="K12"/>
    </row>
    <row r="13" spans="1:11" s="36" customFormat="1" ht="42.75" x14ac:dyDescent="0.25">
      <c r="A13" s="35">
        <v>12</v>
      </c>
      <c r="B13" s="36" t="s">
        <v>53</v>
      </c>
      <c r="C13" s="39" t="s">
        <v>54</v>
      </c>
      <c r="D13" s="37">
        <v>496.31</v>
      </c>
      <c r="E13" s="36" t="s">
        <v>13</v>
      </c>
      <c r="F13" s="38"/>
      <c r="G13" s="38"/>
      <c r="H13" s="38">
        <f t="shared" si="2"/>
        <v>0</v>
      </c>
      <c r="I13" s="38">
        <f t="shared" si="3"/>
        <v>0</v>
      </c>
      <c r="J13"/>
      <c r="K13"/>
    </row>
    <row r="14" spans="1:11" s="36" customFormat="1" ht="42.75" x14ac:dyDescent="0.25">
      <c r="A14" s="35">
        <v>13</v>
      </c>
      <c r="B14" s="36" t="s">
        <v>55</v>
      </c>
      <c r="C14" s="39" t="s">
        <v>56</v>
      </c>
      <c r="D14" s="37">
        <v>496.31</v>
      </c>
      <c r="E14" s="36" t="s">
        <v>13</v>
      </c>
      <c r="F14" s="38"/>
      <c r="G14" s="38"/>
      <c r="H14" s="38">
        <f t="shared" si="2"/>
        <v>0</v>
      </c>
      <c r="I14" s="38">
        <f t="shared" si="3"/>
        <v>0</v>
      </c>
      <c r="J14"/>
      <c r="K14"/>
    </row>
    <row r="15" spans="1:11" s="36" customFormat="1" ht="57" x14ac:dyDescent="0.25">
      <c r="A15" s="35">
        <v>14</v>
      </c>
      <c r="B15" s="73" t="s">
        <v>165</v>
      </c>
      <c r="C15" s="71" t="s">
        <v>164</v>
      </c>
      <c r="D15" s="72">
        <v>51.5</v>
      </c>
      <c r="E15" s="73" t="s">
        <v>58</v>
      </c>
      <c r="F15" s="74"/>
      <c r="G15" s="74"/>
      <c r="H15" s="74">
        <f t="shared" ref="H15:H18" si="4">ROUND(D15*F15, 0)</f>
        <v>0</v>
      </c>
      <c r="I15" s="74">
        <f t="shared" ref="I15:I18" si="5">ROUND(D15*G15, 0)</f>
        <v>0</v>
      </c>
      <c r="J15" s="76"/>
      <c r="K15"/>
    </row>
    <row r="16" spans="1:11" s="36" customFormat="1" ht="42.75" x14ac:dyDescent="0.25">
      <c r="A16" s="35">
        <v>15</v>
      </c>
      <c r="B16" s="73" t="s">
        <v>180</v>
      </c>
      <c r="C16" s="71" t="s">
        <v>181</v>
      </c>
      <c r="D16" s="72">
        <v>1</v>
      </c>
      <c r="E16" s="73" t="s">
        <v>182</v>
      </c>
      <c r="F16" s="74"/>
      <c r="G16" s="74"/>
      <c r="H16" s="74">
        <f t="shared" si="4"/>
        <v>0</v>
      </c>
      <c r="I16" s="74">
        <f t="shared" si="5"/>
        <v>0</v>
      </c>
      <c r="J16" s="78"/>
      <c r="K16"/>
    </row>
    <row r="17" spans="1:12" s="36" customFormat="1" ht="71.25" x14ac:dyDescent="0.25">
      <c r="A17" s="35">
        <v>16</v>
      </c>
      <c r="B17" s="36" t="s">
        <v>154</v>
      </c>
      <c r="C17" s="39" t="s">
        <v>155</v>
      </c>
      <c r="D17" s="37">
        <v>5.58</v>
      </c>
      <c r="E17" s="36" t="s">
        <v>13</v>
      </c>
      <c r="F17" s="38"/>
      <c r="G17" s="38"/>
      <c r="H17" s="38">
        <f t="shared" si="4"/>
        <v>0</v>
      </c>
      <c r="I17" s="38">
        <f t="shared" si="5"/>
        <v>0</v>
      </c>
      <c r="J17"/>
      <c r="K17"/>
    </row>
    <row r="18" spans="1:12" s="36" customFormat="1" ht="71.25" x14ac:dyDescent="0.25">
      <c r="A18" s="35">
        <v>17</v>
      </c>
      <c r="B18" s="36" t="s">
        <v>78</v>
      </c>
      <c r="C18" s="39" t="s">
        <v>149</v>
      </c>
      <c r="D18" s="37">
        <v>68.72</v>
      </c>
      <c r="E18" s="36" t="s">
        <v>58</v>
      </c>
      <c r="F18" s="38"/>
      <c r="G18" s="38"/>
      <c r="H18" s="38">
        <f t="shared" si="4"/>
        <v>0</v>
      </c>
      <c r="I18" s="38">
        <f t="shared" si="5"/>
        <v>0</v>
      </c>
      <c r="J18"/>
      <c r="K18"/>
    </row>
    <row r="19" spans="1:12" s="36" customFormat="1" ht="57" x14ac:dyDescent="0.25">
      <c r="A19" s="35">
        <v>18</v>
      </c>
      <c r="B19" s="36" t="s">
        <v>101</v>
      </c>
      <c r="C19" s="39" t="s">
        <v>102</v>
      </c>
      <c r="D19" s="37">
        <v>327.74</v>
      </c>
      <c r="E19" s="36" t="s">
        <v>13</v>
      </c>
      <c r="F19" s="38"/>
      <c r="G19" s="38"/>
      <c r="H19" s="38">
        <f t="shared" ref="H19:H25" si="6">ROUND(D19*F19, 0)</f>
        <v>0</v>
      </c>
      <c r="I19" s="38">
        <f t="shared" ref="I19:I25" si="7">ROUND(D19*G19, 0)</f>
        <v>0</v>
      </c>
      <c r="J19"/>
      <c r="K19"/>
    </row>
    <row r="20" spans="1:12" s="36" customFormat="1" ht="57" x14ac:dyDescent="0.25">
      <c r="A20" s="35">
        <v>19</v>
      </c>
      <c r="B20" s="36" t="s">
        <v>103</v>
      </c>
      <c r="C20" s="39" t="s">
        <v>104</v>
      </c>
      <c r="D20" s="37">
        <v>327.74</v>
      </c>
      <c r="E20" s="36" t="s">
        <v>13</v>
      </c>
      <c r="F20" s="38"/>
      <c r="G20" s="38"/>
      <c r="H20" s="38">
        <f t="shared" si="6"/>
        <v>0</v>
      </c>
      <c r="I20" s="38">
        <f t="shared" si="7"/>
        <v>0</v>
      </c>
      <c r="J20"/>
      <c r="K20"/>
    </row>
    <row r="21" spans="1:12" s="36" customFormat="1" ht="114" x14ac:dyDescent="0.25">
      <c r="A21" s="35">
        <v>20</v>
      </c>
      <c r="B21" s="36" t="s">
        <v>166</v>
      </c>
      <c r="C21" s="39" t="s">
        <v>167</v>
      </c>
      <c r="D21" s="37">
        <v>51.56</v>
      </c>
      <c r="E21" s="36" t="s">
        <v>13</v>
      </c>
      <c r="F21" s="38"/>
      <c r="G21" s="38"/>
      <c r="H21" s="38">
        <f t="shared" si="6"/>
        <v>0</v>
      </c>
      <c r="I21" s="38">
        <f t="shared" si="7"/>
        <v>0</v>
      </c>
      <c r="J21"/>
      <c r="K21"/>
    </row>
    <row r="22" spans="1:12" s="36" customFormat="1" ht="114" x14ac:dyDescent="0.25">
      <c r="A22" s="35">
        <v>21</v>
      </c>
      <c r="B22" s="36" t="s">
        <v>105</v>
      </c>
      <c r="C22" s="39" t="s">
        <v>106</v>
      </c>
      <c r="D22" s="37">
        <v>404.88</v>
      </c>
      <c r="E22" s="36" t="s">
        <v>13</v>
      </c>
      <c r="F22" s="38"/>
      <c r="G22" s="38"/>
      <c r="H22" s="38">
        <f t="shared" si="6"/>
        <v>0</v>
      </c>
      <c r="I22" s="38">
        <f t="shared" si="7"/>
        <v>0</v>
      </c>
      <c r="J22"/>
      <c r="K22"/>
    </row>
    <row r="23" spans="1:12" s="36" customFormat="1" ht="114" x14ac:dyDescent="0.25">
      <c r="A23" s="35">
        <v>22</v>
      </c>
      <c r="B23" s="36" t="s">
        <v>171</v>
      </c>
      <c r="C23" s="39" t="s">
        <v>170</v>
      </c>
      <c r="D23" s="37">
        <f>11.51</f>
        <v>11.51</v>
      </c>
      <c r="E23" s="36" t="s">
        <v>13</v>
      </c>
      <c r="F23" s="38"/>
      <c r="G23" s="38"/>
      <c r="H23" s="38">
        <f t="shared" si="6"/>
        <v>0</v>
      </c>
      <c r="I23" s="38">
        <f t="shared" si="7"/>
        <v>0</v>
      </c>
      <c r="J23"/>
      <c r="K23"/>
    </row>
    <row r="24" spans="1:12" s="36" customFormat="1" ht="114" x14ac:dyDescent="0.25">
      <c r="A24" s="35">
        <v>23</v>
      </c>
      <c r="B24" s="36" t="s">
        <v>107</v>
      </c>
      <c r="C24" s="39" t="s">
        <v>172</v>
      </c>
      <c r="D24" s="37">
        <v>28.36</v>
      </c>
      <c r="E24" s="36" t="s">
        <v>13</v>
      </c>
      <c r="F24" s="38"/>
      <c r="G24" s="38"/>
      <c r="H24" s="38">
        <f t="shared" si="6"/>
        <v>0</v>
      </c>
      <c r="I24" s="38">
        <f t="shared" si="7"/>
        <v>0</v>
      </c>
      <c r="J24"/>
      <c r="K24"/>
    </row>
    <row r="25" spans="1:12" s="36" customFormat="1" ht="71.25" x14ac:dyDescent="0.25">
      <c r="A25" s="35">
        <v>24</v>
      </c>
      <c r="B25" s="36" t="s">
        <v>108</v>
      </c>
      <c r="C25" s="39" t="s">
        <v>109</v>
      </c>
      <c r="D25" s="37">
        <v>2982</v>
      </c>
      <c r="E25" s="36" t="s">
        <v>28</v>
      </c>
      <c r="F25" s="38"/>
      <c r="G25" s="38"/>
      <c r="H25" s="38">
        <f t="shared" si="6"/>
        <v>0</v>
      </c>
      <c r="I25" s="38">
        <f t="shared" si="7"/>
        <v>0</v>
      </c>
      <c r="J25"/>
      <c r="K25"/>
      <c r="L25" s="118"/>
    </row>
    <row r="26" spans="1:12" x14ac:dyDescent="0.25">
      <c r="A26" s="52"/>
      <c r="B26" s="53"/>
      <c r="C26" s="54" t="s">
        <v>15</v>
      </c>
      <c r="D26" s="55"/>
      <c r="E26" s="53"/>
      <c r="F26" s="56"/>
      <c r="G26" s="56"/>
      <c r="H26" s="56">
        <f>ROUND(SUM(H2:H25),0)</f>
        <v>0</v>
      </c>
      <c r="I26" s="56">
        <f>ROUND(SUM(I2:I25),0)</f>
        <v>0</v>
      </c>
    </row>
  </sheetData>
  <pageMargins left="0.7" right="0.7" top="0.75" bottom="0.75" header="0.3" footer="0.3"/>
  <pageSetup paperSize="9"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13"/>
  <sheetViews>
    <sheetView topLeftCell="A10" workbookViewId="0"/>
  </sheetViews>
  <sheetFormatPr defaultRowHeight="15.75" x14ac:dyDescent="0.25"/>
  <cols>
    <col min="1" max="1" width="4.5" style="35" customWidth="1"/>
    <col min="2" max="2" width="13.5" style="36" customWidth="1"/>
    <col min="3" max="3" width="42" style="39" customWidth="1"/>
    <col min="4" max="4" width="9.33203125" style="37" customWidth="1"/>
    <col min="5" max="5" width="6.83203125" style="36" customWidth="1"/>
    <col min="6" max="7" width="9.33203125" style="38" customWidth="1"/>
    <col min="8" max="9" width="13.5" style="38" customWidth="1"/>
  </cols>
  <sheetData>
    <row r="1" spans="1:9" ht="29.25" thickBot="1" x14ac:dyDescent="0.3">
      <c r="A1" s="46" t="s">
        <v>3</v>
      </c>
      <c r="B1" s="47" t="s">
        <v>4</v>
      </c>
      <c r="C1" s="48" t="s">
        <v>5</v>
      </c>
      <c r="D1" s="49" t="s">
        <v>6</v>
      </c>
      <c r="E1" s="47" t="s">
        <v>7</v>
      </c>
      <c r="F1" s="50" t="s">
        <v>8</v>
      </c>
      <c r="G1" s="50" t="s">
        <v>9</v>
      </c>
      <c r="H1" s="50" t="s">
        <v>10</v>
      </c>
      <c r="I1" s="51" t="s">
        <v>11</v>
      </c>
    </row>
    <row r="2" spans="1:9" ht="28.5" x14ac:dyDescent="0.25">
      <c r="A2" s="35">
        <v>1</v>
      </c>
      <c r="B2" s="36" t="s">
        <v>79</v>
      </c>
      <c r="C2" s="39" t="s">
        <v>80</v>
      </c>
      <c r="D2" s="37">
        <v>175.31</v>
      </c>
      <c r="E2" s="36" t="s">
        <v>128</v>
      </c>
      <c r="H2" s="38">
        <f>ROUND(D2*F2, 0)</f>
        <v>0</v>
      </c>
      <c r="I2" s="38">
        <f>ROUND(D2*G2, 0)</f>
        <v>0</v>
      </c>
    </row>
    <row r="3" spans="1:9" ht="85.5" x14ac:dyDescent="0.25">
      <c r="A3" s="35">
        <v>2</v>
      </c>
      <c r="B3" s="36" t="s">
        <v>81</v>
      </c>
      <c r="C3" s="39" t="s">
        <v>157</v>
      </c>
      <c r="D3" s="37">
        <v>1</v>
      </c>
      <c r="E3" s="36" t="s">
        <v>28</v>
      </c>
      <c r="H3" s="38">
        <f t="shared" ref="H3:H12" si="0">ROUND(D3*F3, 0)</f>
        <v>0</v>
      </c>
      <c r="I3" s="38">
        <f t="shared" ref="I3:I12" si="1">ROUND(D3*G3, 0)</f>
        <v>0</v>
      </c>
    </row>
    <row r="4" spans="1:9" ht="99.75" x14ac:dyDescent="0.25">
      <c r="A4" s="35">
        <v>3</v>
      </c>
      <c r="B4" s="36" t="s">
        <v>82</v>
      </c>
      <c r="C4" s="39" t="s">
        <v>158</v>
      </c>
      <c r="D4" s="37">
        <v>1</v>
      </c>
      <c r="E4" s="36" t="s">
        <v>28</v>
      </c>
      <c r="H4" s="38">
        <f t="shared" si="0"/>
        <v>0</v>
      </c>
      <c r="I4" s="38">
        <f t="shared" si="1"/>
        <v>0</v>
      </c>
    </row>
    <row r="5" spans="1:9" ht="99.75" x14ac:dyDescent="0.25">
      <c r="A5" s="35">
        <v>4</v>
      </c>
      <c r="B5" s="36" t="s">
        <v>83</v>
      </c>
      <c r="C5" s="39" t="s">
        <v>159</v>
      </c>
      <c r="D5" s="37">
        <v>1</v>
      </c>
      <c r="E5" s="36" t="s">
        <v>28</v>
      </c>
      <c r="H5" s="38">
        <f t="shared" si="0"/>
        <v>0</v>
      </c>
      <c r="I5" s="38">
        <f t="shared" si="1"/>
        <v>0</v>
      </c>
    </row>
    <row r="6" spans="1:9" ht="99.75" x14ac:dyDescent="0.25">
      <c r="A6" s="35">
        <v>5</v>
      </c>
      <c r="B6" s="36" t="s">
        <v>84</v>
      </c>
      <c r="C6" s="39" t="s">
        <v>160</v>
      </c>
      <c r="D6" s="37">
        <v>2</v>
      </c>
      <c r="E6" s="36" t="s">
        <v>28</v>
      </c>
      <c r="H6" s="38">
        <f t="shared" si="0"/>
        <v>0</v>
      </c>
      <c r="I6" s="38">
        <f t="shared" si="1"/>
        <v>0</v>
      </c>
    </row>
    <row r="7" spans="1:9" ht="99.75" x14ac:dyDescent="0.25">
      <c r="A7" s="35">
        <v>6</v>
      </c>
      <c r="B7" s="36" t="s">
        <v>85</v>
      </c>
      <c r="C7" s="39" t="s">
        <v>173</v>
      </c>
      <c r="D7" s="37">
        <v>1</v>
      </c>
      <c r="E7" s="36" t="s">
        <v>28</v>
      </c>
      <c r="H7" s="38">
        <f t="shared" si="0"/>
        <v>0</v>
      </c>
      <c r="I7" s="38">
        <f t="shared" si="1"/>
        <v>0</v>
      </c>
    </row>
    <row r="8" spans="1:9" ht="99.75" x14ac:dyDescent="0.25">
      <c r="A8" s="35">
        <v>7</v>
      </c>
      <c r="B8" s="36" t="s">
        <v>86</v>
      </c>
      <c r="C8" s="39" t="s">
        <v>175</v>
      </c>
      <c r="D8" s="37">
        <v>2</v>
      </c>
      <c r="E8" s="36" t="s">
        <v>28</v>
      </c>
      <c r="H8" s="38">
        <f t="shared" si="0"/>
        <v>0</v>
      </c>
      <c r="I8" s="38">
        <f t="shared" si="1"/>
        <v>0</v>
      </c>
    </row>
    <row r="9" spans="1:9" ht="128.25" x14ac:dyDescent="0.25">
      <c r="A9" s="35">
        <v>8</v>
      </c>
      <c r="B9" s="36" t="s">
        <v>87</v>
      </c>
      <c r="C9" s="39" t="s">
        <v>174</v>
      </c>
      <c r="D9" s="37">
        <v>2</v>
      </c>
      <c r="E9" s="36" t="s">
        <v>28</v>
      </c>
      <c r="H9" s="38">
        <f t="shared" si="0"/>
        <v>0</v>
      </c>
      <c r="I9" s="38">
        <f t="shared" si="1"/>
        <v>0</v>
      </c>
    </row>
    <row r="10" spans="1:9" ht="114" x14ac:dyDescent="0.25">
      <c r="A10" s="35">
        <v>9</v>
      </c>
      <c r="B10" s="36" t="s">
        <v>88</v>
      </c>
      <c r="C10" s="39" t="s">
        <v>176</v>
      </c>
      <c r="D10" s="37">
        <v>36</v>
      </c>
      <c r="E10" s="36" t="s">
        <v>28</v>
      </c>
      <c r="H10" s="38">
        <f t="shared" si="0"/>
        <v>0</v>
      </c>
      <c r="I10" s="38">
        <f t="shared" si="1"/>
        <v>0</v>
      </c>
    </row>
    <row r="11" spans="1:9" ht="114" x14ac:dyDescent="0.25">
      <c r="A11" s="35">
        <v>10</v>
      </c>
      <c r="B11" s="36" t="s">
        <v>89</v>
      </c>
      <c r="C11" s="39" t="s">
        <v>177</v>
      </c>
      <c r="D11" s="37">
        <v>10</v>
      </c>
      <c r="E11" s="36" t="s">
        <v>28</v>
      </c>
      <c r="H11" s="38">
        <f t="shared" si="0"/>
        <v>0</v>
      </c>
      <c r="I11" s="38">
        <f t="shared" si="1"/>
        <v>0</v>
      </c>
    </row>
    <row r="12" spans="1:9" ht="28.5" x14ac:dyDescent="0.25">
      <c r="A12" s="35">
        <v>11</v>
      </c>
      <c r="B12" s="36" t="s">
        <v>90</v>
      </c>
      <c r="C12" s="39" t="s">
        <v>91</v>
      </c>
      <c r="D12" s="37">
        <v>73.319999999999993</v>
      </c>
      <c r="E12" s="36" t="s">
        <v>58</v>
      </c>
      <c r="H12" s="38">
        <f t="shared" si="0"/>
        <v>0</v>
      </c>
      <c r="I12" s="38">
        <f t="shared" si="1"/>
        <v>0</v>
      </c>
    </row>
    <row r="13" spans="1:9" x14ac:dyDescent="0.25">
      <c r="A13" s="52"/>
      <c r="B13" s="53"/>
      <c r="C13" s="54" t="s">
        <v>15</v>
      </c>
      <c r="D13" s="55"/>
      <c r="E13" s="53"/>
      <c r="F13" s="56"/>
      <c r="G13" s="56"/>
      <c r="H13" s="56">
        <f>ROUND(SUM(H2:H12),0)</f>
        <v>0</v>
      </c>
      <c r="I13" s="56">
        <f>ROUND(SUM(I2:I12),0)</f>
        <v>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3"/>
  <sheetViews>
    <sheetView topLeftCell="A22" workbookViewId="0"/>
  </sheetViews>
  <sheetFormatPr defaultRowHeight="15.75" x14ac:dyDescent="0.25"/>
  <cols>
    <col min="1" max="1" width="4.5" style="35" customWidth="1"/>
    <col min="2" max="2" width="13.5" style="36" customWidth="1"/>
    <col min="3" max="3" width="42" style="39" customWidth="1"/>
    <col min="4" max="4" width="9.33203125" style="37" customWidth="1"/>
    <col min="5" max="5" width="6.83203125" style="36" customWidth="1"/>
    <col min="6" max="7" width="9.33203125" style="38" customWidth="1"/>
    <col min="8" max="9" width="13.5" style="38" customWidth="1"/>
  </cols>
  <sheetData>
    <row r="1" spans="1:9" ht="29.25" thickBot="1" x14ac:dyDescent="0.3">
      <c r="A1" s="46" t="s">
        <v>3</v>
      </c>
      <c r="B1" s="47" t="s">
        <v>4</v>
      </c>
      <c r="C1" s="48" t="s">
        <v>5</v>
      </c>
      <c r="D1" s="49" t="s">
        <v>6</v>
      </c>
      <c r="E1" s="47" t="s">
        <v>7</v>
      </c>
      <c r="F1" s="50" t="s">
        <v>8</v>
      </c>
      <c r="G1" s="50" t="s">
        <v>9</v>
      </c>
      <c r="H1" s="50" t="s">
        <v>10</v>
      </c>
      <c r="I1" s="51" t="s">
        <v>11</v>
      </c>
    </row>
    <row r="2" spans="1:9" ht="71.25" x14ac:dyDescent="0.25">
      <c r="A2" s="35">
        <v>1</v>
      </c>
      <c r="B2" s="36" t="s">
        <v>94</v>
      </c>
      <c r="C2" s="39" t="s">
        <v>156</v>
      </c>
      <c r="D2" s="37">
        <v>2</v>
      </c>
      <c r="E2" s="36" t="s">
        <v>28</v>
      </c>
      <c r="H2" s="38">
        <f>ROUND(D2*F2, 0)</f>
        <v>0</v>
      </c>
      <c r="I2" s="38">
        <f>ROUND(D2*G2, 0)</f>
        <v>0</v>
      </c>
    </row>
    <row r="3" spans="1:9" x14ac:dyDescent="0.25">
      <c r="A3" s="52"/>
      <c r="B3" s="53"/>
      <c r="C3" s="54" t="s">
        <v>15</v>
      </c>
      <c r="D3" s="55"/>
      <c r="E3" s="53"/>
      <c r="F3" s="56"/>
      <c r="G3" s="56"/>
      <c r="H3" s="56">
        <f>ROUND(SUM(H2:H2),0)</f>
        <v>0</v>
      </c>
      <c r="I3" s="56">
        <f>ROUND(SUM(I2:I2),0)</f>
        <v>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3"/>
  <sheetViews>
    <sheetView workbookViewId="0"/>
  </sheetViews>
  <sheetFormatPr defaultRowHeight="15.75" x14ac:dyDescent="0.25"/>
  <cols>
    <col min="1" max="1" width="4.5" style="35" customWidth="1"/>
    <col min="2" max="2" width="13.5" style="36" customWidth="1"/>
    <col min="3" max="3" width="42" style="39" customWidth="1"/>
    <col min="4" max="4" width="9.33203125" style="37" customWidth="1"/>
    <col min="5" max="5" width="6.83203125" style="36" customWidth="1"/>
    <col min="6" max="7" width="9.33203125" style="38" customWidth="1"/>
    <col min="8" max="9" width="13.5" style="38" customWidth="1"/>
  </cols>
  <sheetData>
    <row r="1" spans="1:9" ht="29.25" thickBot="1" x14ac:dyDescent="0.3">
      <c r="A1" s="46" t="s">
        <v>3</v>
      </c>
      <c r="B1" s="47" t="s">
        <v>4</v>
      </c>
      <c r="C1" s="48" t="s">
        <v>5</v>
      </c>
      <c r="D1" s="49" t="s">
        <v>6</v>
      </c>
      <c r="E1" s="47" t="s">
        <v>7</v>
      </c>
      <c r="F1" s="50" t="s">
        <v>8</v>
      </c>
      <c r="G1" s="50" t="s">
        <v>9</v>
      </c>
      <c r="H1" s="50" t="s">
        <v>10</v>
      </c>
      <c r="I1" s="51" t="s">
        <v>11</v>
      </c>
    </row>
    <row r="2" spans="1:9" ht="142.5" x14ac:dyDescent="0.25">
      <c r="A2" s="35">
        <v>1</v>
      </c>
      <c r="B2" s="36" t="s">
        <v>178</v>
      </c>
      <c r="C2" s="39" t="s">
        <v>179</v>
      </c>
      <c r="D2" s="37">
        <v>5</v>
      </c>
      <c r="E2" s="36" t="s">
        <v>28</v>
      </c>
      <c r="F2" s="68"/>
      <c r="H2" s="38">
        <f>ROUND(D2*F2, 0)</f>
        <v>0</v>
      </c>
      <c r="I2" s="38">
        <f>ROUND(D2*G2, 0)</f>
        <v>0</v>
      </c>
    </row>
    <row r="3" spans="1:9" x14ac:dyDescent="0.25">
      <c r="A3" s="52"/>
      <c r="B3" s="53"/>
      <c r="C3" s="54" t="s">
        <v>15</v>
      </c>
      <c r="D3" s="55"/>
      <c r="E3" s="53"/>
      <c r="F3" s="56"/>
      <c r="G3" s="56"/>
      <c r="H3" s="56">
        <f>ROUND(SUM(H2:H2),0)</f>
        <v>0</v>
      </c>
      <c r="I3" s="56">
        <f>ROUND(SUM(I2:I2),0)</f>
        <v>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7"/>
  <sheetViews>
    <sheetView workbookViewId="0"/>
  </sheetViews>
  <sheetFormatPr defaultRowHeight="15.75" x14ac:dyDescent="0.25"/>
  <cols>
    <col min="1" max="1" width="4.5" style="35" customWidth="1"/>
    <col min="2" max="2" width="13.5" style="36" customWidth="1"/>
    <col min="3" max="3" width="42" style="39" customWidth="1"/>
    <col min="4" max="4" width="9.33203125" style="37" customWidth="1"/>
    <col min="5" max="5" width="6.83203125" style="36" customWidth="1"/>
    <col min="6" max="7" width="9.33203125" style="38" customWidth="1"/>
    <col min="8" max="9" width="13.5" style="38" customWidth="1"/>
  </cols>
  <sheetData>
    <row r="1" spans="1:11" ht="29.25" thickBot="1" x14ac:dyDescent="0.3">
      <c r="A1" s="46" t="s">
        <v>3</v>
      </c>
      <c r="B1" s="47" t="s">
        <v>4</v>
      </c>
      <c r="C1" s="48" t="s">
        <v>5</v>
      </c>
      <c r="D1" s="49" t="s">
        <v>6</v>
      </c>
      <c r="E1" s="47" t="s">
        <v>7</v>
      </c>
      <c r="F1" s="50" t="s">
        <v>8</v>
      </c>
      <c r="G1" s="50" t="s">
        <v>9</v>
      </c>
      <c r="H1" s="50" t="s">
        <v>10</v>
      </c>
      <c r="I1" s="51" t="s">
        <v>11</v>
      </c>
    </row>
    <row r="2" spans="1:11" ht="28.5" x14ac:dyDescent="0.25">
      <c r="A2" s="35">
        <v>1</v>
      </c>
      <c r="B2" s="36" t="s">
        <v>183</v>
      </c>
      <c r="C2" s="39" t="s">
        <v>186</v>
      </c>
      <c r="D2" s="37">
        <v>1</v>
      </c>
      <c r="E2" s="36" t="s">
        <v>182</v>
      </c>
      <c r="H2" s="38">
        <f>ROUND(D2*F2, 0)</f>
        <v>0</v>
      </c>
      <c r="I2" s="38">
        <f>ROUND(D2*G2, 0)</f>
        <v>0</v>
      </c>
      <c r="J2">
        <f t="shared" ref="J2:K6" si="0">ROUND(F2*2.1114,0)</f>
        <v>0</v>
      </c>
      <c r="K2">
        <f t="shared" si="0"/>
        <v>0</v>
      </c>
    </row>
    <row r="3" spans="1:11" ht="42.75" x14ac:dyDescent="0.25">
      <c r="A3" s="35">
        <v>2</v>
      </c>
      <c r="B3" s="36" t="s">
        <v>184</v>
      </c>
      <c r="C3" s="39" t="s">
        <v>187</v>
      </c>
      <c r="D3" s="37">
        <v>1</v>
      </c>
      <c r="E3" s="36" t="s">
        <v>182</v>
      </c>
      <c r="H3" s="38">
        <f>ROUND(D3*F3, 0)</f>
        <v>0</v>
      </c>
      <c r="I3" s="38">
        <f>ROUND(D3*G3, 0)</f>
        <v>0</v>
      </c>
      <c r="J3">
        <f t="shared" si="0"/>
        <v>0</v>
      </c>
      <c r="K3">
        <f t="shared" si="0"/>
        <v>0</v>
      </c>
    </row>
    <row r="4" spans="1:11" ht="42.75" x14ac:dyDescent="0.25">
      <c r="A4" s="35">
        <v>3</v>
      </c>
      <c r="B4" s="36" t="s">
        <v>185</v>
      </c>
      <c r="C4" s="39" t="s">
        <v>188</v>
      </c>
      <c r="D4" s="37">
        <v>1</v>
      </c>
      <c r="E4" s="36" t="s">
        <v>182</v>
      </c>
      <c r="H4" s="38">
        <f>ROUND(D4*F4, 0)</f>
        <v>0</v>
      </c>
      <c r="I4" s="38">
        <f>ROUND(D4*G4, 0)</f>
        <v>0</v>
      </c>
      <c r="J4">
        <f t="shared" si="0"/>
        <v>0</v>
      </c>
      <c r="K4">
        <f t="shared" si="0"/>
        <v>0</v>
      </c>
    </row>
    <row r="5" spans="1:11" ht="57" x14ac:dyDescent="0.25">
      <c r="A5" s="35">
        <v>4</v>
      </c>
      <c r="B5" s="36" t="s">
        <v>191</v>
      </c>
      <c r="C5" s="39" t="s">
        <v>189</v>
      </c>
      <c r="D5" s="37">
        <v>1</v>
      </c>
      <c r="E5" s="36" t="s">
        <v>182</v>
      </c>
      <c r="H5" s="38">
        <f>ROUND(D5*F5, 0)</f>
        <v>0</v>
      </c>
      <c r="I5" s="38">
        <f>ROUND(D5*G5, 0)</f>
        <v>0</v>
      </c>
      <c r="J5">
        <f t="shared" si="0"/>
        <v>0</v>
      </c>
      <c r="K5">
        <f t="shared" si="0"/>
        <v>0</v>
      </c>
    </row>
    <row r="6" spans="1:11" ht="57" x14ac:dyDescent="0.25">
      <c r="A6" s="35">
        <v>5</v>
      </c>
      <c r="B6" s="36" t="s">
        <v>192</v>
      </c>
      <c r="C6" s="39" t="s">
        <v>190</v>
      </c>
      <c r="D6" s="37">
        <v>1</v>
      </c>
      <c r="E6" s="36" t="s">
        <v>182</v>
      </c>
      <c r="H6" s="38">
        <f>ROUND(D6*F6, 0)</f>
        <v>0</v>
      </c>
      <c r="I6" s="38">
        <f>ROUND(D6*G6, 0)</f>
        <v>0</v>
      </c>
      <c r="J6">
        <f t="shared" si="0"/>
        <v>0</v>
      </c>
      <c r="K6">
        <f t="shared" si="0"/>
        <v>0</v>
      </c>
    </row>
    <row r="7" spans="1:11" x14ac:dyDescent="0.25">
      <c r="A7" s="52"/>
      <c r="B7" s="53"/>
      <c r="C7" s="54" t="s">
        <v>15</v>
      </c>
      <c r="D7" s="55"/>
      <c r="E7" s="53"/>
      <c r="F7" s="56"/>
      <c r="G7" s="56"/>
      <c r="H7" s="56">
        <f>ROUND(SUM(H2:H6),0)</f>
        <v>0</v>
      </c>
      <c r="I7" s="56">
        <f>ROUND(SUM(I2:I6),0)</f>
        <v>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S40"/>
  <sheetViews>
    <sheetView workbookViewId="0"/>
  </sheetViews>
  <sheetFormatPr defaultRowHeight="15.75" x14ac:dyDescent="0.25"/>
  <cols>
    <col min="1" max="1" width="4.5" style="35" customWidth="1"/>
    <col min="2" max="2" width="13.5" style="36" customWidth="1"/>
    <col min="3" max="3" width="42" style="39" customWidth="1"/>
    <col min="4" max="4" width="9.33203125" style="37" customWidth="1"/>
    <col min="5" max="5" width="6.83203125" style="36" customWidth="1"/>
    <col min="6" max="7" width="9.33203125" style="38" customWidth="1"/>
    <col min="8" max="9" width="13.5" style="38" customWidth="1"/>
  </cols>
  <sheetData>
    <row r="1" spans="1:15" ht="29.25" thickBot="1" x14ac:dyDescent="0.3">
      <c r="A1" s="46" t="s">
        <v>3</v>
      </c>
      <c r="B1" s="47" t="s">
        <v>4</v>
      </c>
      <c r="C1" s="48" t="s">
        <v>5</v>
      </c>
      <c r="D1" s="49" t="s">
        <v>6</v>
      </c>
      <c r="E1" s="47" t="s">
        <v>7</v>
      </c>
      <c r="F1" s="50" t="s">
        <v>8</v>
      </c>
      <c r="G1" s="50" t="s">
        <v>9</v>
      </c>
      <c r="H1" s="50" t="s">
        <v>10</v>
      </c>
      <c r="I1" s="51" t="s">
        <v>11</v>
      </c>
    </row>
    <row r="2" spans="1:15" ht="42.75" x14ac:dyDescent="0.25">
      <c r="A2" s="35">
        <v>1</v>
      </c>
      <c r="B2" s="36" t="s">
        <v>12</v>
      </c>
      <c r="C2" s="39" t="s">
        <v>14</v>
      </c>
      <c r="D2" s="37">
        <v>0.9</v>
      </c>
      <c r="E2" s="36" t="s">
        <v>13</v>
      </c>
      <c r="H2" s="38">
        <f>ROUND(D2*F2, 0)</f>
        <v>0</v>
      </c>
      <c r="I2" s="38">
        <f>ROUND(D2*G2, 0)</f>
        <v>0</v>
      </c>
    </row>
    <row r="3" spans="1:15" s="36" customFormat="1" ht="45" x14ac:dyDescent="0.25">
      <c r="A3" s="35">
        <v>2</v>
      </c>
      <c r="B3" s="36" t="s">
        <v>16</v>
      </c>
      <c r="C3" s="39" t="s">
        <v>130</v>
      </c>
      <c r="D3" s="37">
        <v>3.66</v>
      </c>
      <c r="E3" s="36" t="s">
        <v>17</v>
      </c>
      <c r="F3" s="38"/>
      <c r="G3" s="38"/>
      <c r="H3" s="38">
        <f>ROUND(D3*F3, 0)</f>
        <v>0</v>
      </c>
      <c r="I3" s="38">
        <f>ROUND(D3*G3, 0)</f>
        <v>0</v>
      </c>
      <c r="J3"/>
      <c r="K3"/>
    </row>
    <row r="4" spans="1:15" s="36" customFormat="1" ht="28.5" x14ac:dyDescent="0.25">
      <c r="A4" s="35">
        <v>3</v>
      </c>
      <c r="B4" s="36" t="s">
        <v>18</v>
      </c>
      <c r="C4" s="39" t="s">
        <v>19</v>
      </c>
      <c r="D4" s="37">
        <v>5.54</v>
      </c>
      <c r="E4" s="36" t="s">
        <v>17</v>
      </c>
      <c r="F4" s="38"/>
      <c r="G4" s="38"/>
      <c r="H4" s="38">
        <f>ROUND(D4*F4, 0)</f>
        <v>0</v>
      </c>
      <c r="I4" s="38">
        <f>ROUND(D4*G4, 0)</f>
        <v>0</v>
      </c>
      <c r="J4"/>
      <c r="K4"/>
    </row>
    <row r="5" spans="1:15" ht="71.25" x14ac:dyDescent="0.25">
      <c r="A5" s="35">
        <v>4</v>
      </c>
      <c r="B5" s="36" t="s">
        <v>142</v>
      </c>
      <c r="C5" s="39" t="s">
        <v>143</v>
      </c>
      <c r="D5" s="37">
        <v>3.06</v>
      </c>
      <c r="E5" s="36" t="s">
        <v>17</v>
      </c>
      <c r="H5" s="38">
        <f>ROUND(D5*F5, 0)</f>
        <v>0</v>
      </c>
      <c r="I5" s="38">
        <f>ROUND(D5*G5, 0)</f>
        <v>0</v>
      </c>
    </row>
    <row r="6" spans="1:15" s="36" customFormat="1" ht="28.5" x14ac:dyDescent="0.25">
      <c r="A6" s="35">
        <v>5</v>
      </c>
      <c r="B6" s="36" t="s">
        <v>22</v>
      </c>
      <c r="C6" s="39" t="s">
        <v>23</v>
      </c>
      <c r="D6" s="37">
        <v>0.52</v>
      </c>
      <c r="E6" s="36" t="s">
        <v>17</v>
      </c>
      <c r="F6" s="38"/>
      <c r="G6" s="38"/>
      <c r="H6" s="38">
        <f t="shared" ref="H6:H10" si="0">ROUND(D6*F6, 0)</f>
        <v>0</v>
      </c>
      <c r="I6" s="38">
        <f t="shared" ref="I6:I10" si="1">ROUND(D6*G6, 0)</f>
        <v>0</v>
      </c>
      <c r="J6"/>
      <c r="K6"/>
    </row>
    <row r="7" spans="1:15" s="36" customFormat="1" ht="28.5" x14ac:dyDescent="0.25">
      <c r="A7" s="35">
        <v>6</v>
      </c>
      <c r="B7" s="36" t="s">
        <v>24</v>
      </c>
      <c r="C7" s="39" t="s">
        <v>25</v>
      </c>
      <c r="D7" s="37">
        <v>9.4</v>
      </c>
      <c r="E7" s="36" t="s">
        <v>13</v>
      </c>
      <c r="F7" s="38"/>
      <c r="G7" s="38"/>
      <c r="H7" s="38">
        <f t="shared" si="0"/>
        <v>0</v>
      </c>
      <c r="I7" s="38">
        <f t="shared" si="1"/>
        <v>0</v>
      </c>
      <c r="J7"/>
      <c r="K7"/>
    </row>
    <row r="8" spans="1:15" s="36" customFormat="1" ht="88.5" x14ac:dyDescent="0.25">
      <c r="A8" s="35">
        <v>7</v>
      </c>
      <c r="B8" s="36" t="s">
        <v>26</v>
      </c>
      <c r="C8" s="39" t="s">
        <v>129</v>
      </c>
      <c r="D8" s="37">
        <v>0.24</v>
      </c>
      <c r="E8" s="36" t="s">
        <v>17</v>
      </c>
      <c r="F8" s="38"/>
      <c r="G8" s="38"/>
      <c r="H8" s="38">
        <f t="shared" si="0"/>
        <v>0</v>
      </c>
      <c r="I8" s="38">
        <f t="shared" si="1"/>
        <v>0</v>
      </c>
      <c r="J8"/>
      <c r="K8"/>
    </row>
    <row r="9" spans="1:15" s="36" customFormat="1" ht="85.5" x14ac:dyDescent="0.25">
      <c r="A9" s="35">
        <v>8</v>
      </c>
      <c r="B9" s="36" t="s">
        <v>161</v>
      </c>
      <c r="C9" s="39" t="s">
        <v>162</v>
      </c>
      <c r="D9" s="37">
        <v>1.63</v>
      </c>
      <c r="E9" s="36" t="s">
        <v>17</v>
      </c>
      <c r="F9" s="38"/>
      <c r="G9" s="38"/>
      <c r="H9" s="38">
        <f t="shared" si="0"/>
        <v>0</v>
      </c>
      <c r="I9" s="38">
        <f t="shared" si="1"/>
        <v>0</v>
      </c>
      <c r="J9"/>
      <c r="K9"/>
    </row>
    <row r="10" spans="1:15" s="36" customFormat="1" ht="28.5" x14ac:dyDescent="0.25">
      <c r="A10" s="35">
        <v>9</v>
      </c>
      <c r="B10" s="36" t="s">
        <v>168</v>
      </c>
      <c r="C10" s="39" t="s">
        <v>169</v>
      </c>
      <c r="D10" s="37">
        <v>8.25</v>
      </c>
      <c r="E10" s="36" t="s">
        <v>13</v>
      </c>
      <c r="F10" s="38"/>
      <c r="G10" s="38"/>
      <c r="H10" s="38">
        <f t="shared" si="0"/>
        <v>0</v>
      </c>
      <c r="I10" s="38">
        <f t="shared" si="1"/>
        <v>0</v>
      </c>
      <c r="J10"/>
      <c r="K10"/>
    </row>
    <row r="11" spans="1:15" s="36" customFormat="1" ht="28.5" x14ac:dyDescent="0.25">
      <c r="A11" s="35">
        <v>10</v>
      </c>
      <c r="B11" s="36" t="s">
        <v>27</v>
      </c>
      <c r="C11" s="39" t="s">
        <v>137</v>
      </c>
      <c r="D11" s="37">
        <v>3</v>
      </c>
      <c r="E11" s="36" t="s">
        <v>28</v>
      </c>
      <c r="F11" s="38"/>
      <c r="G11" s="38"/>
      <c r="H11" s="38">
        <f t="shared" ref="H11:H18" si="2">ROUND(D11*F11, 0)</f>
        <v>0</v>
      </c>
      <c r="I11" s="38">
        <f t="shared" ref="I11:I18" si="3">ROUND(D11*G11, 0)</f>
        <v>0</v>
      </c>
      <c r="J11"/>
      <c r="K11"/>
    </row>
    <row r="12" spans="1:15" s="36" customFormat="1" ht="128.25" x14ac:dyDescent="0.25">
      <c r="A12" s="35">
        <v>11</v>
      </c>
      <c r="B12" s="36" t="s">
        <v>29</v>
      </c>
      <c r="C12" s="39" t="s">
        <v>30</v>
      </c>
      <c r="D12" s="37">
        <v>4</v>
      </c>
      <c r="E12" s="36" t="s">
        <v>28</v>
      </c>
      <c r="F12" s="38"/>
      <c r="G12" s="38"/>
      <c r="H12" s="38">
        <f t="shared" si="2"/>
        <v>0</v>
      </c>
      <c r="I12" s="38">
        <f t="shared" si="3"/>
        <v>0</v>
      </c>
      <c r="J12"/>
      <c r="K12"/>
    </row>
    <row r="13" spans="1:15" s="36" customFormat="1" ht="128.25" x14ac:dyDescent="0.25">
      <c r="A13" s="35">
        <v>12</v>
      </c>
      <c r="B13" s="36" t="s">
        <v>31</v>
      </c>
      <c r="C13" s="39" t="s">
        <v>32</v>
      </c>
      <c r="D13" s="37">
        <v>2</v>
      </c>
      <c r="E13" s="36" t="s">
        <v>28</v>
      </c>
      <c r="F13" s="38"/>
      <c r="G13" s="38"/>
      <c r="H13" s="38">
        <f t="shared" si="2"/>
        <v>0</v>
      </c>
      <c r="I13" s="38">
        <f t="shared" si="3"/>
        <v>0</v>
      </c>
      <c r="J13"/>
      <c r="K13"/>
    </row>
    <row r="14" spans="1:15" s="36" customFormat="1" ht="71.25" x14ac:dyDescent="0.25">
      <c r="A14" s="35">
        <v>13</v>
      </c>
      <c r="B14" s="36" t="s">
        <v>33</v>
      </c>
      <c r="C14" s="39" t="s">
        <v>34</v>
      </c>
      <c r="D14" s="37">
        <v>51.82</v>
      </c>
      <c r="E14" s="36" t="s">
        <v>13</v>
      </c>
      <c r="F14" s="38"/>
      <c r="G14" s="38"/>
      <c r="H14" s="38">
        <f t="shared" si="2"/>
        <v>0</v>
      </c>
      <c r="I14" s="38">
        <f t="shared" si="3"/>
        <v>0</v>
      </c>
      <c r="J14" s="76"/>
      <c r="K14" s="78"/>
      <c r="L14" s="73"/>
      <c r="M14" s="73"/>
      <c r="N14" s="73"/>
    </row>
    <row r="15" spans="1:15" s="36" customFormat="1" ht="28.5" x14ac:dyDescent="0.25">
      <c r="A15" s="35">
        <v>14</v>
      </c>
      <c r="B15" s="36" t="s">
        <v>35</v>
      </c>
      <c r="C15" s="39" t="s">
        <v>36</v>
      </c>
      <c r="D15" s="37">
        <v>0.42</v>
      </c>
      <c r="E15" s="36" t="s">
        <v>17</v>
      </c>
      <c r="F15" s="38"/>
      <c r="G15" s="38"/>
      <c r="H15" s="38">
        <f t="shared" si="2"/>
        <v>0</v>
      </c>
      <c r="I15" s="38">
        <f t="shared" si="3"/>
        <v>0</v>
      </c>
      <c r="J15"/>
      <c r="K15"/>
    </row>
    <row r="16" spans="1:15" s="36" customFormat="1" ht="85.5" x14ac:dyDescent="0.25">
      <c r="A16" s="35">
        <v>15</v>
      </c>
      <c r="B16" s="36" t="s">
        <v>37</v>
      </c>
      <c r="C16" s="39" t="s">
        <v>38</v>
      </c>
      <c r="D16" s="37">
        <v>52.73</v>
      </c>
      <c r="E16" s="36" t="s">
        <v>13</v>
      </c>
      <c r="F16" s="38"/>
      <c r="G16" s="38"/>
      <c r="H16" s="38">
        <f t="shared" si="2"/>
        <v>0</v>
      </c>
      <c r="I16" s="38">
        <f t="shared" si="3"/>
        <v>0</v>
      </c>
      <c r="J16" s="76"/>
      <c r="K16" s="78"/>
      <c r="L16" s="73"/>
      <c r="M16" s="73"/>
      <c r="N16" s="73"/>
      <c r="O16" s="73"/>
    </row>
    <row r="17" spans="1:19" s="36" customFormat="1" ht="71.25" x14ac:dyDescent="0.25">
      <c r="A17" s="35">
        <v>16</v>
      </c>
      <c r="B17" s="36" t="s">
        <v>39</v>
      </c>
      <c r="C17" s="39" t="s">
        <v>135</v>
      </c>
      <c r="D17" s="37">
        <v>4.2</v>
      </c>
      <c r="E17" s="36" t="s">
        <v>58</v>
      </c>
      <c r="F17" s="38"/>
      <c r="G17" s="38"/>
      <c r="H17" s="38">
        <f t="shared" si="2"/>
        <v>0</v>
      </c>
      <c r="I17" s="38">
        <f t="shared" si="3"/>
        <v>0</v>
      </c>
      <c r="J17"/>
      <c r="K17"/>
    </row>
    <row r="18" spans="1:19" s="36" customFormat="1" ht="99.75" x14ac:dyDescent="0.25">
      <c r="A18" s="35">
        <v>17</v>
      </c>
      <c r="B18" s="36" t="s">
        <v>144</v>
      </c>
      <c r="C18" s="39" t="s">
        <v>163</v>
      </c>
      <c r="D18" s="37">
        <v>7.44</v>
      </c>
      <c r="E18" s="36" t="s">
        <v>13</v>
      </c>
      <c r="F18" s="38"/>
      <c r="G18" s="38"/>
      <c r="H18" s="38">
        <f t="shared" si="2"/>
        <v>0</v>
      </c>
      <c r="I18" s="38">
        <f t="shared" si="3"/>
        <v>0</v>
      </c>
      <c r="J18"/>
      <c r="K18"/>
    </row>
    <row r="19" spans="1:19" s="36" customFormat="1" ht="57" x14ac:dyDescent="0.25">
      <c r="A19" s="35">
        <v>18</v>
      </c>
      <c r="B19" s="36" t="s">
        <v>47</v>
      </c>
      <c r="C19" s="39" t="s">
        <v>48</v>
      </c>
      <c r="D19" s="37">
        <v>105.46</v>
      </c>
      <c r="E19" s="36" t="s">
        <v>13</v>
      </c>
      <c r="F19" s="38"/>
      <c r="G19" s="38"/>
      <c r="H19" s="38">
        <f t="shared" ref="H19:H21" si="4">ROUND(D19*F19, 0)</f>
        <v>0</v>
      </c>
      <c r="I19" s="38">
        <f t="shared" ref="I19:I21" si="5">ROUND(D19*G19, 0)</f>
        <v>0</v>
      </c>
      <c r="J19" s="75"/>
      <c r="K19" s="76"/>
      <c r="L19" s="77"/>
      <c r="M19" s="77"/>
      <c r="N19" s="77"/>
      <c r="O19" s="77"/>
      <c r="P19" s="77"/>
      <c r="Q19" s="77"/>
      <c r="R19" s="77"/>
      <c r="S19" s="77"/>
    </row>
    <row r="20" spans="1:19" s="36" customFormat="1" ht="42.75" x14ac:dyDescent="0.25">
      <c r="A20" s="35">
        <v>19</v>
      </c>
      <c r="B20" s="36" t="s">
        <v>147</v>
      </c>
      <c r="C20" s="39" t="s">
        <v>148</v>
      </c>
      <c r="D20" s="37">
        <v>12.65</v>
      </c>
      <c r="E20" s="36" t="s">
        <v>13</v>
      </c>
      <c r="F20" s="38"/>
      <c r="G20" s="38"/>
      <c r="H20" s="38">
        <f t="shared" si="4"/>
        <v>0</v>
      </c>
      <c r="I20" s="38">
        <f t="shared" si="5"/>
        <v>0</v>
      </c>
      <c r="J20" s="75"/>
      <c r="K20" s="76"/>
      <c r="L20" s="77"/>
      <c r="M20" s="77"/>
      <c r="N20" s="77"/>
      <c r="O20" s="77"/>
      <c r="P20" s="77"/>
      <c r="Q20" s="77"/>
      <c r="R20" s="77"/>
      <c r="S20" s="77"/>
    </row>
    <row r="21" spans="1:19" s="36" customFormat="1" ht="57" x14ac:dyDescent="0.25">
      <c r="A21" s="35">
        <v>20</v>
      </c>
      <c r="B21" s="35" t="s">
        <v>150</v>
      </c>
      <c r="C21" s="39" t="s">
        <v>151</v>
      </c>
      <c r="D21" s="37">
        <v>26.11</v>
      </c>
      <c r="E21" s="36" t="s">
        <v>13</v>
      </c>
      <c r="F21" s="38"/>
      <c r="G21" s="38"/>
      <c r="H21" s="38">
        <f t="shared" si="4"/>
        <v>0</v>
      </c>
      <c r="I21" s="38">
        <f t="shared" si="5"/>
        <v>0</v>
      </c>
      <c r="J21"/>
      <c r="K21"/>
    </row>
    <row r="22" spans="1:19" s="36" customFormat="1" ht="28.5" x14ac:dyDescent="0.25">
      <c r="A22" s="35">
        <v>21</v>
      </c>
      <c r="B22" s="36" t="s">
        <v>57</v>
      </c>
      <c r="C22" s="39" t="s">
        <v>59</v>
      </c>
      <c r="D22" s="37">
        <v>386.4</v>
      </c>
      <c r="E22" s="36" t="s">
        <v>58</v>
      </c>
      <c r="F22" s="38"/>
      <c r="G22" s="38"/>
      <c r="H22" s="38">
        <f>ROUND(D22*F22, 0)</f>
        <v>0</v>
      </c>
      <c r="I22" s="38">
        <f>ROUND(D22*G22, 0)</f>
        <v>0</v>
      </c>
      <c r="J22"/>
      <c r="K22"/>
    </row>
    <row r="23" spans="1:19" s="36" customFormat="1" ht="28.5" x14ac:dyDescent="0.25">
      <c r="A23" s="35">
        <v>22</v>
      </c>
      <c r="B23" s="36" t="s">
        <v>60</v>
      </c>
      <c r="C23" s="39" t="s">
        <v>61</v>
      </c>
      <c r="D23" s="37">
        <v>10.220000000000001</v>
      </c>
      <c r="E23" s="36" t="s">
        <v>13</v>
      </c>
      <c r="F23" s="38"/>
      <c r="G23" s="38"/>
      <c r="H23" s="38">
        <f>ROUND(D23*F23, 0)</f>
        <v>0</v>
      </c>
      <c r="I23" s="38">
        <f>ROUND(D23*G23, 0)</f>
        <v>0</v>
      </c>
      <c r="J23"/>
      <c r="K23"/>
    </row>
    <row r="24" spans="1:19" s="36" customFormat="1" ht="28.5" x14ac:dyDescent="0.25">
      <c r="A24" s="35">
        <v>23</v>
      </c>
      <c r="B24" s="36" t="s">
        <v>62</v>
      </c>
      <c r="C24" s="39" t="s">
        <v>63</v>
      </c>
      <c r="D24" s="37">
        <v>45.57</v>
      </c>
      <c r="E24" s="36" t="s">
        <v>13</v>
      </c>
      <c r="F24" s="38"/>
      <c r="G24" s="38"/>
      <c r="H24" s="38">
        <f t="shared" ref="H24:H31" si="6">ROUND(D24*F24, 0)</f>
        <v>0</v>
      </c>
      <c r="I24" s="38">
        <f t="shared" ref="I24:I31" si="7">ROUND(D24*G24, 0)</f>
        <v>0</v>
      </c>
      <c r="J24"/>
      <c r="K24"/>
    </row>
    <row r="25" spans="1:19" s="36" customFormat="1" ht="71.25" x14ac:dyDescent="0.25">
      <c r="A25" s="35">
        <v>24</v>
      </c>
      <c r="B25" s="36" t="s">
        <v>64</v>
      </c>
      <c r="C25" s="39" t="s">
        <v>65</v>
      </c>
      <c r="D25" s="37">
        <v>12.73</v>
      </c>
      <c r="E25" s="36" t="s">
        <v>13</v>
      </c>
      <c r="F25" s="38"/>
      <c r="G25" s="38"/>
      <c r="H25" s="38">
        <f t="shared" si="6"/>
        <v>0</v>
      </c>
      <c r="I25" s="38">
        <f t="shared" si="7"/>
        <v>0</v>
      </c>
      <c r="J25"/>
      <c r="K25"/>
    </row>
    <row r="26" spans="1:19" s="36" customFormat="1" ht="71.25" x14ac:dyDescent="0.25">
      <c r="A26" s="35">
        <v>25</v>
      </c>
      <c r="B26" s="36" t="s">
        <v>66</v>
      </c>
      <c r="C26" s="39" t="s">
        <v>67</v>
      </c>
      <c r="D26" s="37">
        <v>8.18</v>
      </c>
      <c r="E26" s="36" t="s">
        <v>13</v>
      </c>
      <c r="F26" s="38"/>
      <c r="G26" s="38"/>
      <c r="H26" s="38">
        <f t="shared" si="6"/>
        <v>0</v>
      </c>
      <c r="I26" s="38">
        <f t="shared" si="7"/>
        <v>0</v>
      </c>
      <c r="J26"/>
      <c r="K26"/>
    </row>
    <row r="27" spans="1:19" s="36" customFormat="1" ht="99.75" x14ac:dyDescent="0.25">
      <c r="A27" s="35">
        <v>26</v>
      </c>
      <c r="B27" s="36" t="s">
        <v>68</v>
      </c>
      <c r="C27" s="39" t="s">
        <v>69</v>
      </c>
      <c r="D27" s="37">
        <v>49.88</v>
      </c>
      <c r="E27" s="36" t="s">
        <v>13</v>
      </c>
      <c r="F27" s="38"/>
      <c r="G27" s="38"/>
      <c r="H27" s="38">
        <f t="shared" si="6"/>
        <v>0</v>
      </c>
      <c r="I27" s="38">
        <f t="shared" si="7"/>
        <v>0</v>
      </c>
      <c r="J27"/>
      <c r="K27"/>
    </row>
    <row r="28" spans="1:19" s="36" customFormat="1" ht="99.75" x14ac:dyDescent="0.25">
      <c r="A28" s="35">
        <v>27</v>
      </c>
      <c r="B28" s="36" t="s">
        <v>70</v>
      </c>
      <c r="C28" s="39" t="s">
        <v>71</v>
      </c>
      <c r="D28" s="37">
        <v>12.73</v>
      </c>
      <c r="E28" s="36" t="s">
        <v>13</v>
      </c>
      <c r="F28" s="38"/>
      <c r="G28" s="38"/>
      <c r="H28" s="38">
        <f t="shared" si="6"/>
        <v>0</v>
      </c>
      <c r="I28" s="38">
        <f t="shared" si="7"/>
        <v>0</v>
      </c>
      <c r="J28"/>
      <c r="K28"/>
    </row>
    <row r="29" spans="1:19" s="36" customFormat="1" ht="99.75" x14ac:dyDescent="0.25">
      <c r="A29" s="35">
        <v>28</v>
      </c>
      <c r="B29" s="36" t="s">
        <v>72</v>
      </c>
      <c r="C29" s="39" t="s">
        <v>73</v>
      </c>
      <c r="D29" s="37">
        <v>7.73</v>
      </c>
      <c r="E29" s="36" t="s">
        <v>13</v>
      </c>
      <c r="F29" s="38"/>
      <c r="G29" s="38"/>
      <c r="H29" s="38">
        <f t="shared" si="6"/>
        <v>0</v>
      </c>
      <c r="I29" s="38">
        <f t="shared" si="7"/>
        <v>0</v>
      </c>
      <c r="J29"/>
      <c r="K29"/>
    </row>
    <row r="30" spans="1:19" s="36" customFormat="1" ht="99.75" x14ac:dyDescent="0.25">
      <c r="A30" s="35">
        <v>29</v>
      </c>
      <c r="B30" s="36" t="s">
        <v>74</v>
      </c>
      <c r="C30" s="39" t="s">
        <v>75</v>
      </c>
      <c r="D30" s="37">
        <v>1.5</v>
      </c>
      <c r="E30" s="36" t="s">
        <v>58</v>
      </c>
      <c r="F30" s="38"/>
      <c r="G30" s="38"/>
      <c r="H30" s="38">
        <f t="shared" si="6"/>
        <v>0</v>
      </c>
      <c r="I30" s="38">
        <f t="shared" si="7"/>
        <v>0</v>
      </c>
      <c r="J30"/>
      <c r="K30"/>
    </row>
    <row r="31" spans="1:19" s="36" customFormat="1" ht="85.5" x14ac:dyDescent="0.25">
      <c r="A31" s="35">
        <v>30</v>
      </c>
      <c r="B31" s="36" t="s">
        <v>76</v>
      </c>
      <c r="C31" s="39" t="s">
        <v>77</v>
      </c>
      <c r="D31" s="37">
        <v>3</v>
      </c>
      <c r="E31" s="36" t="s">
        <v>58</v>
      </c>
      <c r="F31" s="38"/>
      <c r="G31" s="38"/>
      <c r="H31" s="38">
        <f t="shared" si="6"/>
        <v>0</v>
      </c>
      <c r="I31" s="38">
        <f t="shared" si="7"/>
        <v>0</v>
      </c>
      <c r="J31"/>
      <c r="K31"/>
    </row>
    <row r="32" spans="1:19" x14ac:dyDescent="0.25">
      <c r="A32" s="79">
        <v>31</v>
      </c>
      <c r="B32" s="73" t="s">
        <v>92</v>
      </c>
      <c r="C32" s="71" t="s">
        <v>93</v>
      </c>
      <c r="D32" s="72">
        <v>5.4</v>
      </c>
      <c r="E32" s="73" t="s">
        <v>58</v>
      </c>
      <c r="F32" s="74"/>
      <c r="G32" s="74"/>
      <c r="H32" s="74">
        <f t="shared" ref="H32:H38" si="8">ROUND(D32*F32, 0)</f>
        <v>0</v>
      </c>
      <c r="I32" s="74">
        <f t="shared" ref="I32:I38" si="9">ROUND(D32*G32, 0)</f>
        <v>0</v>
      </c>
      <c r="J32" s="78"/>
      <c r="K32" s="76"/>
      <c r="L32" s="78"/>
      <c r="M32" s="78"/>
      <c r="N32" s="78"/>
      <c r="O32" s="78"/>
      <c r="P32" s="78"/>
      <c r="Q32" s="78"/>
      <c r="R32" s="78"/>
    </row>
    <row r="33" spans="1:18" s="36" customFormat="1" ht="85.5" x14ac:dyDescent="0.25">
      <c r="A33" s="79">
        <v>32</v>
      </c>
      <c r="B33" s="73" t="s">
        <v>95</v>
      </c>
      <c r="C33" s="71" t="s">
        <v>96</v>
      </c>
      <c r="D33" s="72">
        <v>238.72</v>
      </c>
      <c r="E33" s="73" t="s">
        <v>13</v>
      </c>
      <c r="F33" s="74"/>
      <c r="G33" s="74"/>
      <c r="H33" s="74">
        <f t="shared" si="8"/>
        <v>0</v>
      </c>
      <c r="I33" s="74">
        <f t="shared" si="9"/>
        <v>0</v>
      </c>
      <c r="J33" s="78"/>
      <c r="K33" s="76"/>
      <c r="L33" s="77"/>
      <c r="M33" s="77"/>
      <c r="N33" s="77"/>
      <c r="O33" s="77"/>
      <c r="P33" s="77"/>
      <c r="Q33" s="77"/>
      <c r="R33" s="73"/>
    </row>
    <row r="34" spans="1:18" s="36" customFormat="1" ht="57" x14ac:dyDescent="0.25">
      <c r="A34" s="79">
        <v>33</v>
      </c>
      <c r="B34" s="73" t="s">
        <v>97</v>
      </c>
      <c r="C34" s="71" t="s">
        <v>98</v>
      </c>
      <c r="D34" s="72">
        <v>238.72</v>
      </c>
      <c r="E34" s="73" t="s">
        <v>13</v>
      </c>
      <c r="F34" s="74"/>
      <c r="G34" s="74"/>
      <c r="H34" s="74">
        <f t="shared" si="8"/>
        <v>0</v>
      </c>
      <c r="I34" s="74">
        <f t="shared" si="9"/>
        <v>0</v>
      </c>
      <c r="J34" s="78"/>
      <c r="K34" s="76"/>
      <c r="L34" s="77"/>
      <c r="M34" s="77"/>
      <c r="N34" s="77"/>
      <c r="O34" s="77"/>
      <c r="P34" s="77"/>
      <c r="Q34" s="77"/>
      <c r="R34" s="73"/>
    </row>
    <row r="35" spans="1:18" s="36" customFormat="1" ht="71.25" x14ac:dyDescent="0.25">
      <c r="A35" s="79">
        <v>34</v>
      </c>
      <c r="B35" s="73" t="s">
        <v>99</v>
      </c>
      <c r="C35" s="71" t="s">
        <v>100</v>
      </c>
      <c r="D35" s="72">
        <v>238.72</v>
      </c>
      <c r="E35" s="73" t="s">
        <v>13</v>
      </c>
      <c r="F35" s="74"/>
      <c r="G35" s="74"/>
      <c r="H35" s="74">
        <f t="shared" si="8"/>
        <v>0</v>
      </c>
      <c r="I35" s="74">
        <f t="shared" si="9"/>
        <v>0</v>
      </c>
      <c r="J35" s="78"/>
      <c r="K35" s="76"/>
      <c r="L35" s="77"/>
      <c r="M35" s="77"/>
      <c r="N35" s="77"/>
      <c r="O35" s="77"/>
      <c r="P35" s="77"/>
      <c r="Q35" s="77"/>
      <c r="R35" s="73"/>
    </row>
    <row r="36" spans="1:18" s="36" customFormat="1" ht="57" x14ac:dyDescent="0.25">
      <c r="A36" s="79">
        <v>35</v>
      </c>
      <c r="B36" s="73" t="s">
        <v>110</v>
      </c>
      <c r="C36" s="71" t="s">
        <v>111</v>
      </c>
      <c r="D36" s="72">
        <v>26.4</v>
      </c>
      <c r="E36" s="73" t="s">
        <v>58</v>
      </c>
      <c r="F36" s="74"/>
      <c r="G36" s="74"/>
      <c r="H36" s="74">
        <f t="shared" si="8"/>
        <v>0</v>
      </c>
      <c r="I36" s="74">
        <f t="shared" si="9"/>
        <v>0</v>
      </c>
      <c r="J36" s="78"/>
      <c r="K36" s="75"/>
      <c r="L36" s="77"/>
      <c r="M36" s="77"/>
      <c r="N36" s="77"/>
      <c r="O36" s="77"/>
      <c r="P36" s="77"/>
      <c r="Q36" s="77"/>
      <c r="R36" s="73"/>
    </row>
    <row r="37" spans="1:18" s="36" customFormat="1" ht="28.5" x14ac:dyDescent="0.25">
      <c r="A37" s="79">
        <v>36</v>
      </c>
      <c r="B37" s="73" t="s">
        <v>112</v>
      </c>
      <c r="C37" s="71" t="s">
        <v>113</v>
      </c>
      <c r="D37" s="72">
        <v>6.64</v>
      </c>
      <c r="E37" s="73" t="s">
        <v>17</v>
      </c>
      <c r="F37" s="74"/>
      <c r="G37" s="74"/>
      <c r="H37" s="74">
        <f t="shared" si="8"/>
        <v>0</v>
      </c>
      <c r="I37" s="74">
        <f t="shared" si="9"/>
        <v>0</v>
      </c>
      <c r="J37" s="78"/>
      <c r="K37" s="75"/>
      <c r="L37" s="77"/>
      <c r="M37" s="77"/>
      <c r="N37" s="77"/>
      <c r="O37" s="77"/>
      <c r="P37" s="77"/>
      <c r="Q37" s="77"/>
      <c r="R37" s="73"/>
    </row>
    <row r="38" spans="1:18" s="36" customFormat="1" ht="42.75" x14ac:dyDescent="0.25">
      <c r="A38" s="79">
        <v>37</v>
      </c>
      <c r="B38" s="73" t="s">
        <v>114</v>
      </c>
      <c r="C38" s="71" t="s">
        <v>115</v>
      </c>
      <c r="D38" s="72">
        <v>25</v>
      </c>
      <c r="E38" s="73" t="s">
        <v>13</v>
      </c>
      <c r="F38" s="74"/>
      <c r="G38" s="74"/>
      <c r="H38" s="74">
        <f t="shared" si="8"/>
        <v>0</v>
      </c>
      <c r="I38" s="74">
        <f t="shared" si="9"/>
        <v>0</v>
      </c>
      <c r="J38" s="78"/>
      <c r="K38" s="75"/>
      <c r="L38" s="77"/>
      <c r="M38" s="77"/>
      <c r="N38" s="77"/>
      <c r="O38" s="77"/>
      <c r="P38" s="77"/>
      <c r="Q38" s="77"/>
      <c r="R38" s="73"/>
    </row>
    <row r="39" spans="1:18" x14ac:dyDescent="0.25">
      <c r="A39" s="80"/>
      <c r="B39" s="81"/>
      <c r="C39" s="82" t="s">
        <v>15</v>
      </c>
      <c r="D39" s="83"/>
      <c r="E39" s="81"/>
      <c r="F39" s="84"/>
      <c r="G39" s="84"/>
      <c r="H39" s="84">
        <f>ROUND(SUM(H2:H38),0)</f>
        <v>0</v>
      </c>
      <c r="I39" s="84">
        <f>ROUND(SUM(I2:I38),0)</f>
        <v>0</v>
      </c>
      <c r="J39" s="78"/>
      <c r="K39" s="78"/>
      <c r="L39" s="78"/>
      <c r="M39" s="78"/>
      <c r="N39" s="78"/>
      <c r="O39" s="78"/>
      <c r="P39" s="78"/>
      <c r="Q39" s="78"/>
      <c r="R39" s="78"/>
    </row>
    <row r="40" spans="1:18" x14ac:dyDescent="0.25">
      <c r="A40" s="79"/>
      <c r="B40" s="73"/>
      <c r="C40" s="71"/>
      <c r="D40" s="72"/>
      <c r="E40" s="73"/>
      <c r="F40" s="74"/>
      <c r="G40" s="74"/>
      <c r="H40" s="74"/>
      <c r="I40" s="74"/>
      <c r="J40" s="78"/>
      <c r="K40" s="78"/>
      <c r="L40" s="78"/>
      <c r="M40" s="78"/>
      <c r="N40" s="78"/>
      <c r="O40" s="78"/>
      <c r="P40" s="78"/>
      <c r="Q40" s="78"/>
      <c r="R40" s="78"/>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8</vt:i4>
      </vt:variant>
    </vt:vector>
  </HeadingPairs>
  <TitlesOfParts>
    <vt:vector size="8" baseType="lpstr">
      <vt:lpstr>Záradék</vt:lpstr>
      <vt:lpstr>Összesítő</vt:lpstr>
      <vt:lpstr>Utólagos szigetelés</vt:lpstr>
      <vt:lpstr>Műanyag nyílászáró</vt:lpstr>
      <vt:lpstr>Lakatos szerkezetek</vt:lpstr>
      <vt:lpstr>Megújuló energia</vt:lpstr>
      <vt:lpstr>Fűtési rendszer</vt:lpstr>
      <vt:lpstr>Akadálymentesítés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Windows-felhasználó</dc:creator>
  <cp:lastModifiedBy>Oláh Balázs</cp:lastModifiedBy>
  <dcterms:created xsi:type="dcterms:W3CDTF">2017-12-15T02:17:42Z</dcterms:created>
  <dcterms:modified xsi:type="dcterms:W3CDTF">2018-07-06T10:01:14Z</dcterms:modified>
</cp:coreProperties>
</file>